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итульный" sheetId="1" r:id="rId1"/>
    <sheet name="Раздел 1" sheetId="2" r:id="rId2"/>
    <sheet name="Раздел 1.1" sheetId="3" r:id="rId3"/>
    <sheet name="Раздел 1.2" sheetId="4" r:id="rId4"/>
    <sheet name="Раздел 1.3" sheetId="5" r:id="rId5"/>
    <sheet name="Раздел 1.4" sheetId="6" r:id="rId6"/>
    <sheet name="Раздел 2" sheetId="7" r:id="rId7"/>
  </sheets>
  <definedNames>
    <definedName name="_xlnm.Print_Area" localSheetId="5">'Раздел 1.4'!$A$1:$H$133</definedName>
    <definedName name="_xlnm.Print_Area" localSheetId="0">'Титульный'!$A$1:$FJ$39</definedName>
    <definedName name="Excel_BuiltIn_Print_Area" localSheetId="0">'Титульный'!$A$1:$FE$39</definedName>
    <definedName name="TABLE" localSheetId="0">'Титульный'!#REF!</definedName>
    <definedName name="TABLE_2" localSheetId="0">'Титульный'!#REF!</definedName>
    <definedName name="Excel_BuiltIn_Print_Area" localSheetId="5">'Раздел 1.4'!$A$1:$H$133</definedName>
  </definedNames>
  <calcPr fullCalcOnLoad="1"/>
</workbook>
</file>

<file path=xl/sharedStrings.xml><?xml version="1.0" encoding="utf-8"?>
<sst xmlns="http://schemas.openxmlformats.org/spreadsheetml/2006/main" count="1164" uniqueCount="271">
  <si>
    <t>Приложение к приказу от "______"______________2020 г. № __________</t>
  </si>
  <si>
    <t>Приложение №1</t>
  </si>
  <si>
    <t>к Порядку составляния и утверждения плана финансово-хозяйственной деятельности государственных учреждений Тульской области, подведомственных министерству труда и социальной защиты Тульской области</t>
  </si>
  <si>
    <t>Утверждаю</t>
  </si>
  <si>
    <t>Министр труда и социальной защиты Тульской области</t>
  </si>
  <si>
    <t>(наименование должности уполномоченного лица)</t>
  </si>
  <si>
    <t>Министерство труда и социальной защиты Тульской области</t>
  </si>
  <si>
    <t>(наименование органа - учредителя)</t>
  </si>
  <si>
    <t>А.В. Филиппов</t>
  </si>
  <si>
    <t>(подпись)</t>
  </si>
  <si>
    <t>(расшифровка подписи)</t>
  </si>
  <si>
    <t>"</t>
  </si>
  <si>
    <t>22</t>
  </si>
  <si>
    <t xml:space="preserve"> г.</t>
  </si>
  <si>
    <t>План финансово-хозяйственной деятельности на 20</t>
  </si>
  <si>
    <t>(на 20</t>
  </si>
  <si>
    <t>г. и плановый период 20</t>
  </si>
  <si>
    <t>23</t>
  </si>
  <si>
    <t>и 20</t>
  </si>
  <si>
    <t>24</t>
  </si>
  <si>
    <t xml:space="preserve"> годов)</t>
  </si>
  <si>
    <t>Коды</t>
  </si>
  <si>
    <t>от "</t>
  </si>
  <si>
    <t>июня</t>
  </si>
  <si>
    <r>
      <rPr>
        <sz val="8"/>
        <rFont val="PT Astra Serif"/>
        <family val="1"/>
      </rPr>
      <t xml:space="preserve"> г.</t>
    </r>
    <r>
      <rPr>
        <vertAlign val="superscript"/>
        <sz val="8.8"/>
        <rFont val="PT Astra Serif"/>
        <family val="1"/>
      </rPr>
      <t>1</t>
    </r>
  </si>
  <si>
    <t>Дата</t>
  </si>
  <si>
    <t>22.06.2022</t>
  </si>
  <si>
    <t>Орган, осуществляющий</t>
  </si>
  <si>
    <t>по Сводному реестру</t>
  </si>
  <si>
    <t>70220140</t>
  </si>
  <si>
    <t>функции и полномочия учредителя</t>
  </si>
  <si>
    <t>глава по БК</t>
  </si>
  <si>
    <t>825</t>
  </si>
  <si>
    <t>70201581</t>
  </si>
  <si>
    <t>ИНН</t>
  </si>
  <si>
    <t>7111008520</t>
  </si>
  <si>
    <t>Учреждение</t>
  </si>
  <si>
    <t>Государственное учреждение Тульской области «Комплексный центр социального обслуживания населения № 2»</t>
  </si>
  <si>
    <t>КПП</t>
  </si>
  <si>
    <t>711101001</t>
  </si>
  <si>
    <t>Единица измерения: руб.</t>
  </si>
  <si>
    <t>по ОКЕИ</t>
  </si>
  <si>
    <t>383</t>
  </si>
  <si>
    <r>
      <rPr>
        <vertAlign val="superscript"/>
        <sz val="7"/>
        <rFont val="PT Astra Serif"/>
        <family val="1"/>
      </rPr>
      <t>1</t>
    </r>
    <r>
      <rPr>
        <sz val="7"/>
        <rFont val="PT Astra Serif"/>
        <family val="1"/>
      </rPr>
      <t xml:space="preserve"> Указывается дата подписания Плана, а в случае утверждения Плана уполномоченным лицом учреждения - дата утверждения Плана.</t>
    </r>
  </si>
  <si>
    <t>Раздел 1. Поступления и выплаты</t>
  </si>
  <si>
    <t>Наименование показателя</t>
  </si>
  <si>
    <t>Код строки</t>
  </si>
  <si>
    <t xml:space="preserve">Код по бюджетной классификации Российской Федерации </t>
  </si>
  <si>
    <t xml:space="preserve">Аналитический код </t>
  </si>
  <si>
    <t>Сумма</t>
  </si>
  <si>
    <t>На 2022 текущий финансовый год</t>
  </si>
  <si>
    <t>На 2023 первый год планового периода</t>
  </si>
  <si>
    <t>На 2024 второй год планового периода</t>
  </si>
  <si>
    <t>за пределами планового периода</t>
  </si>
  <si>
    <r>
      <rPr>
        <sz val="10"/>
        <rFont val="PT Astra Serif"/>
        <family val="1"/>
      </rPr>
      <t xml:space="preserve">Остаток средств на начало текущего финансового года </t>
    </r>
    <r>
      <rPr>
        <vertAlign val="superscript"/>
        <sz val="10"/>
        <rFont val="PT Astra Serif"/>
        <family val="1"/>
      </rPr>
      <t>2</t>
    </r>
  </si>
  <si>
    <t>0001</t>
  </si>
  <si>
    <t>х</t>
  </si>
  <si>
    <r>
      <rPr>
        <sz val="10"/>
        <rFont val="PT Astra Serif"/>
        <family val="1"/>
      </rPr>
      <t xml:space="preserve">Остаток средств на конец текущего финансового года </t>
    </r>
    <r>
      <rPr>
        <vertAlign val="superscript"/>
        <sz val="10"/>
        <rFont val="PT Astra Serif"/>
        <family val="1"/>
      </rPr>
      <t>2</t>
    </r>
  </si>
  <si>
    <t>0002</t>
  </si>
  <si>
    <t>Доходы, всего:</t>
  </si>
  <si>
    <t>1000</t>
  </si>
  <si>
    <t xml:space="preserve">  в том числе:
  доходы от собственности, всего</t>
  </si>
  <si>
    <t>1100</t>
  </si>
  <si>
    <t xml:space="preserve">      в том числе:
      доходы от операционной аренды</t>
  </si>
  <si>
    <t>1110</t>
  </si>
  <si>
    <t xml:space="preserve">  доходы от оказания услуг, работ, компенсации затрат учреждений, всего</t>
  </si>
  <si>
    <t>1200</t>
  </si>
  <si>
    <t xml:space="preserve">     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</si>
  <si>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</si>
  <si>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</si>
  <si>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</si>
  <si>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 xml:space="preserve">     доходы от оказания платных услуг (работ) потребителям соответствующих услуг на
     территории РФ, в частности населению РФ, а так же гражданам других государств 
     (нерезидентам)</t>
  </si>
  <si>
    <t>1230</t>
  </si>
  <si>
    <t xml:space="preserve">            в том числе:
            Услуга № 1 Предоставление социального обслуживания в форме на дому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</si>
  <si>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 xml:space="preserve">            Услуга № 2 Предоставление социального обслуживания в стационарной форме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</si>
  <si>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            Услуга № 3  Предоставление социального обслуживания в полустационарной форме включая оказание социально-бытовых услуг, социально-медицинских услуг, социально-психологических услуг, социально-педагогических услуг, 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</si>
  <si>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      доходы от компенсации затрат</t>
  </si>
  <si>
    <t>1240</t>
  </si>
  <si>
    <t xml:space="preserve">      доходы по условным арендным платежам</t>
  </si>
  <si>
    <t>1250</t>
  </si>
  <si>
    <t xml:space="preserve">   доходы от штрафов, пеней, иных сумм принудительного изъятия, всего</t>
  </si>
  <si>
    <t>1300</t>
  </si>
  <si>
    <t xml:space="preserve">   в том числе:</t>
  </si>
  <si>
    <t xml:space="preserve">   безвозмездные денежные поступления, всего</t>
  </si>
  <si>
    <t xml:space="preserve">      в том числе:
      целевые субсидии</t>
  </si>
  <si>
    <t xml:space="preserve">      субсидии на осуществление капитальных вложений</t>
  </si>
  <si>
    <t xml:space="preserve">   прочие доходы, всего</t>
  </si>
  <si>
    <t xml:space="preserve">      в том числе:
      </t>
  </si>
  <si>
    <t xml:space="preserve">  доходы от операций с активами, всего</t>
  </si>
  <si>
    <t xml:space="preserve">     в том числе:
     доходы от реализации активов, осуществляемой учреждением (в частности
     реализации материальных запасов по указанному имуществу)</t>
  </si>
  <si>
    <t xml:space="preserve">  прочие поступления, всего </t>
  </si>
  <si>
    <t xml:space="preserve">      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</si>
  <si>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</si>
  <si>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</si>
  <si>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 xml:space="preserve">      в том числе:
      оплата труда</t>
  </si>
  <si>
    <t xml:space="preserve">      социальные пособия и компенсации персоналу в денежной форме</t>
  </si>
  <si>
    <t xml:space="preserve">      прочие выплаты персоналу, в том числе компенсационного характера</t>
  </si>
  <si>
    <t xml:space="preserve">      иные выплаты, за исключением фонда оплаты труда учреждения, для выполнения 
      отдельных полномочий</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</si>
  <si>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</si>
  <si>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в том числе:
          на выплаты по оплате труда</t>
  </si>
  <si>
    <t xml:space="preserve">          на иные выплаты работникам</t>
  </si>
  <si>
    <t xml:space="preserve">          денежное довольствие военнослужащих и сотрудников, имеющих специальные звания</t>
  </si>
  <si>
    <t xml:space="preserve">          расходы на выплаты военнослужащим и сотрудникам, имеющим специальные звания,    
          зависящие от размера денежного довольствия</t>
  </si>
  <si>
    <t xml:space="preserve">          иные выплаты военнослужащим и сотрудникам, имеющим специальные звания</t>
  </si>
  <si>
    <t xml:space="preserve">          страховые взносы на обязательное социальное страхование в части выплат персоналу, 
          подлежащих обложению страховыми взносами</t>
  </si>
  <si>
    <t xml:space="preserve">               в том числе:
               на оплату труда стажеров</t>
  </si>
  <si>
    <t xml:space="preserve">               на иные выплаты гражданским лицам (денежное содержание)</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</si>
  <si>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</si>
  <si>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</si>
  <si>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 xml:space="preserve">     из них:
     пособия, компенсации и иные социальные выплаты гражданам, кроме публичных 
     нормативных обязательств</t>
  </si>
  <si>
    <t xml:space="preserve">     выплата стипендий, осуществление иных расходов на социальную поддержку
     обучающихся за счет средств стипендиального фонда</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</si>
  <si>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</si>
  <si>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иные выплаты населению</t>
  </si>
  <si>
    <t>уплата налогов, сборов и иных платежей, всего</t>
  </si>
  <si>
    <t xml:space="preserve">     из них:
     налог на имущество организаций и земельный налог</t>
  </si>
  <si>
    <t xml:space="preserve">     иные налоги (включаемые в состав расходов) в бюджеты бюджетной системы 
     Российской Федерации, а также государственная пошлина</t>
  </si>
  <si>
    <t xml:space="preserve">     уплата штрафов (в том числе административных), пеней, иных платежей</t>
  </si>
  <si>
    <t>безвозмездные перечисления организациям и физическим лицам, всего</t>
  </si>
  <si>
    <t xml:space="preserve">    из них: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</si>
  <si>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</si>
  <si>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</si>
  <si>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t xml:space="preserve">    гранты, предоставляемые другим организациям и физическим лицам</t>
  </si>
  <si>
    <t xml:space="preserve">    взносы в международные организации</t>
  </si>
  <si>
    <t xml:space="preserve">    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</si>
  <si>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</si>
  <si>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</si>
  <si>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r>
      <rPr>
        <sz val="10"/>
        <rFont val="PT Astra Serif"/>
        <family val="1"/>
      </rPr>
      <t>расходы на закупку товаров, работ, услуг, всего</t>
    </r>
    <r>
      <rPr>
        <vertAlign val="superscript"/>
        <sz val="10"/>
        <rFont val="PT Astra Serif"/>
        <family val="1"/>
      </rPr>
      <t xml:space="preserve"> 3</t>
    </r>
  </si>
  <si>
    <t xml:space="preserve">    в том числе:
    закупку научно-исследовательских и опытно-конструкторских работ</t>
  </si>
  <si>
    <t xml:space="preserve">    закупку товаров, работ, услуг в целях капитального ремонта государственного
    (муниципального) имущества, всего</t>
  </si>
  <si>
    <t xml:space="preserve">          в том числе:
          работ, услуг по содержанию имущества</t>
  </si>
  <si>
    <t xml:space="preserve">          прочих работ, услуг</t>
  </si>
  <si>
    <t xml:space="preserve">          увеличение стоимости основных средств</t>
  </si>
  <si>
    <t xml:space="preserve">     прочую закупку товаров, работ и услуг, всего</t>
  </si>
  <si>
    <t xml:space="preserve">          в том числе:
          услуг связи</t>
  </si>
  <si>
    <t xml:space="preserve">          транспортных услуг</t>
  </si>
  <si>
    <t xml:space="preserve">          коммунальных услуг</t>
  </si>
  <si>
    <t xml:space="preserve">          арендной платы за пользование имуществом</t>
  </si>
  <si>
    <t xml:space="preserve">          работ, услуг по содержанию имущества</t>
  </si>
  <si>
    <t xml:space="preserve">          услуг по страхованию</t>
  </si>
  <si>
    <t>услуги,работы для целей капитальных вложений</t>
  </si>
  <si>
    <t xml:space="preserve">          увеличение стоимости лекарственных препаратов и медикаментов, применяемых
          в медицинских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</si>
  <si>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</si>
  <si>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</si>
  <si>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</si>
  <si>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</si>
  <si>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</si>
  <si>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</si>
  <si>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</si>
  <si>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 xml:space="preserve">          увеличение стоимости неисключительных прав на результаты интеллектуальной
          деятельности с неопределенным сроком полезного использования</t>
  </si>
  <si>
    <t xml:space="preserve">          увеличение стоимости неисключительных прав на результаты интеллектуальной
          деятельности с определенным сроком полезного использования</t>
  </si>
  <si>
    <t xml:space="preserve">     закупка энергетических ресурсов, всего</t>
  </si>
  <si>
    <t xml:space="preserve">           в том числе:         
           коммунальных услуг</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</si>
  <si>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</si>
  <si>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</si>
  <si>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</si>
  <si>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r>
      <rPr>
        <b/>
        <sz val="10"/>
        <rFont val="PT Astra Serif"/>
        <family val="1"/>
      </rPr>
      <t xml:space="preserve">Выплаты, уменьшающие доход, всего </t>
    </r>
    <r>
      <rPr>
        <b/>
        <vertAlign val="superscript"/>
        <sz val="10"/>
        <rFont val="PT Astra Serif"/>
        <family val="1"/>
      </rPr>
      <t>4</t>
    </r>
  </si>
  <si>
    <r>
      <rPr>
        <sz val="10"/>
        <rFont val="PT Astra Serif"/>
        <family val="1"/>
      </rPr>
      <t xml:space="preserve">     в том числе:
     налог на прибыль </t>
    </r>
    <r>
      <rPr>
        <vertAlign val="superscript"/>
        <sz val="10"/>
        <rFont val="PT Astra Serif"/>
        <family val="1"/>
      </rPr>
      <t>4</t>
    </r>
  </si>
  <si>
    <r>
      <rPr>
        <sz val="10"/>
        <rFont val="PT Astra Serif"/>
        <family val="1"/>
      </rPr>
      <t xml:space="preserve">     налог на добавленную стоимость </t>
    </r>
    <r>
      <rPr>
        <vertAlign val="superscript"/>
        <sz val="10"/>
        <rFont val="PT Astra Serif"/>
        <family val="0"/>
      </rPr>
      <t>4</t>
    </r>
  </si>
  <si>
    <r>
      <rPr>
        <sz val="10"/>
        <rFont val="PT Astra Serif"/>
        <family val="1"/>
      </rPr>
      <t xml:space="preserve">     прочие налоги, уменьшающие доход </t>
    </r>
    <r>
      <rPr>
        <vertAlign val="superscript"/>
        <sz val="10"/>
        <rFont val="PT Astra Serif"/>
        <family val="1"/>
      </rPr>
      <t>4</t>
    </r>
  </si>
  <si>
    <t xml:space="preserve">Прочие выплаты, всего </t>
  </si>
  <si>
    <t xml:space="preserve">    из них:
    возврат в бюджет средств субсидии</t>
  </si>
  <si>
    <t>И.о. директора _____________________Е.О. Приказчикова</t>
  </si>
  <si>
    <t xml:space="preserve">                                                        (подпись)                                                    (расшифровка подписи)</t>
  </si>
  <si>
    <r>
      <rPr>
        <u val="single"/>
        <sz val="10"/>
        <rFont val="PT Astra Serif"/>
        <family val="1"/>
      </rPr>
      <t>Исполнитель экономист ЦБ</t>
    </r>
    <r>
      <rPr>
        <sz val="10"/>
        <rFont val="PT Astra Serif"/>
        <family val="1"/>
      </rPr>
      <t>__________________</t>
    </r>
    <r>
      <rPr>
        <u val="single"/>
        <sz val="10"/>
        <rFont val="PT Astra Serif"/>
        <family val="1"/>
      </rPr>
      <t xml:space="preserve"> А.С. Юркова  8-960-597-08-83</t>
    </r>
  </si>
  <si>
    <t xml:space="preserve">                                                          (должность)                                          (подпись)                                 (расшифровка подписи)                  (телефон)</t>
  </si>
  <si>
    <r>
      <rPr>
        <vertAlign val="superscript"/>
        <sz val="8"/>
        <rFont val="PT Astra Serif"/>
        <family val="1"/>
      </rPr>
      <t xml:space="preserve">2 </t>
    </r>
    <r>
      <rPr>
        <sz val="8"/>
        <rFont val="PT Astra Serif"/>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</si>
  <si>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PT Astra Serif"/>
        <family val="1"/>
      </rPr>
      <t>3</t>
    </r>
    <r>
      <rPr>
        <sz val="8"/>
        <rFont val="PT Astra Serif"/>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</si>
  <si>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PT Astra Serif"/>
        <family val="1"/>
      </rPr>
      <t>4</t>
    </r>
    <r>
      <rPr>
        <sz val="8"/>
        <rFont val="PT Astra Serif"/>
        <family val="1"/>
      </rPr>
      <t xml:space="preserve"> Показатель отражается со знаком "минус".</t>
    </r>
  </si>
  <si>
    <t>Раздел 1.1 Поступления и выплаты за счет субсидии, предоставляемой на финансовое обеспечение выполнения государственного         
      (муниципального) задания</t>
  </si>
  <si>
    <t xml:space="preserve">            в том числе:
            Услуга № 1</t>
  </si>
  <si>
    <t xml:space="preserve">            Услуга № 2</t>
  </si>
  <si>
    <r>
      <rPr>
        <sz val="10"/>
        <rFont val="PT Astra Serif"/>
        <family val="1"/>
      </rPr>
      <t xml:space="preserve">И.о. директора _____________________              </t>
    </r>
    <r>
      <rPr>
        <u val="single"/>
        <sz val="10"/>
        <rFont val="PT Astra Serif"/>
        <family val="1"/>
      </rPr>
      <t>Е.О. Приказчикова</t>
    </r>
  </si>
  <si>
    <r>
      <rPr>
        <u val="single"/>
        <sz val="10"/>
        <rFont val="PT Astra Serif"/>
        <family val="1"/>
      </rPr>
      <t>Исполнитель экономист ЦБ_</t>
    </r>
    <r>
      <rPr>
        <sz val="10"/>
        <rFont val="PT Astra Serif"/>
        <family val="1"/>
      </rPr>
      <t>__________________</t>
    </r>
    <r>
      <rPr>
        <u val="single"/>
        <sz val="10"/>
        <rFont val="PT Astra Serif"/>
        <family val="1"/>
      </rPr>
      <t>А.С. Юркова 8-960-597-08-83</t>
    </r>
  </si>
  <si>
    <t>Раздел 1.2 Поступления и выплаты за счет субсидий, предоставляемых в соответствии с абзацем вторым пункта 1 статьи 78.1 
       Бюджетного кодекса Российской Федерации</t>
  </si>
  <si>
    <t>приобретение товаров, работ, услуг в пользу граждан в целях их социального обеспечения</t>
  </si>
  <si>
    <r>
      <rPr>
        <sz val="10"/>
        <rFont val="PT Astra Serif"/>
        <family val="1"/>
      </rPr>
      <t xml:space="preserve">И.о. директора _____________________                                 </t>
    </r>
    <r>
      <rPr>
        <u val="single"/>
        <sz val="10"/>
        <rFont val="PT Astra Serif"/>
        <family val="1"/>
      </rPr>
      <t>Е.О. Приказчикова</t>
    </r>
  </si>
  <si>
    <r>
      <rPr>
        <u val="single"/>
        <sz val="10"/>
        <rFont val="PT Astra Serif"/>
        <family val="1"/>
      </rPr>
      <t>Исполнитель экономист ЦБ_</t>
    </r>
    <r>
      <rPr>
        <sz val="10"/>
        <rFont val="PT Astra Serif"/>
        <family val="1"/>
      </rPr>
      <t>__________________</t>
    </r>
    <r>
      <rPr>
        <u val="single"/>
        <sz val="10"/>
        <rFont val="PT Astra Serif"/>
        <family val="1"/>
      </rPr>
      <t xml:space="preserve"> А.С. Юркова 8-960-597-08-83</t>
    </r>
  </si>
  <si>
    <t>Раздел 1.3  Поступления и выплаты за счет субсидий, предоставляемых на осуществление капитальных вложений</t>
  </si>
  <si>
    <t>На 2022_ текущий финансовый год</t>
  </si>
  <si>
    <t xml:space="preserve">            в том числе:
            Услуга № 1 </t>
  </si>
  <si>
    <t xml:space="preserve">            Услуга № 2 </t>
  </si>
  <si>
    <r>
      <rPr>
        <sz val="10"/>
        <rFont val="PT Astra Serif"/>
        <family val="1"/>
      </rPr>
      <t xml:space="preserve">И.о. директора _____________________ </t>
    </r>
    <r>
      <rPr>
        <u val="single"/>
        <sz val="10"/>
        <rFont val="PT Astra Serif"/>
        <family val="1"/>
      </rPr>
      <t xml:space="preserve">                                      Е.О. Приказчикова</t>
    </r>
  </si>
  <si>
    <r>
      <rPr>
        <u val="single"/>
        <sz val="10"/>
        <rFont val="PT Astra Serif"/>
        <family val="1"/>
      </rPr>
      <t>Исполнитель экономист ЦБ</t>
    </r>
    <r>
      <rPr>
        <sz val="10"/>
        <rFont val="PT Astra Serif"/>
        <family val="1"/>
      </rPr>
      <t>_________________</t>
    </r>
    <r>
      <rPr>
        <u val="single"/>
        <sz val="10"/>
        <rFont val="PT Astra Serif"/>
        <family val="1"/>
      </rPr>
      <t xml:space="preserve"> А.С. Юркова  8-960-597-08-83</t>
    </r>
  </si>
  <si>
    <t>Раздел 1.4 Поступления и выплаты за счет прочих источников финансового обеспечения</t>
  </si>
  <si>
    <t>На 2021 текущий финансовый год</t>
  </si>
  <si>
    <t>На 2022 первый год планового периода</t>
  </si>
  <si>
    <t>На 2023 второй год планового периода</t>
  </si>
  <si>
    <t xml:space="preserve">   в том числе:                                                                                                                                                            возмещение страховки</t>
  </si>
  <si>
    <r>
      <rPr>
        <sz val="10"/>
        <rFont val="PT Astra Serif"/>
        <family val="1"/>
      </rPr>
      <t xml:space="preserve">И.о. директора       _____________________ </t>
    </r>
    <r>
      <rPr>
        <u val="single"/>
        <sz val="10"/>
        <rFont val="PT Astra Serif"/>
        <family val="1"/>
      </rPr>
      <t xml:space="preserve">             Е.О. Приказчикова</t>
    </r>
  </si>
  <si>
    <r>
      <rPr>
        <b/>
        <sz val="10"/>
        <rFont val="PT Astra Serif"/>
        <family val="1"/>
      </rPr>
      <t xml:space="preserve">Раздел 2. Сведения по выплатам на закупки товаров, работ, услуг </t>
    </r>
    <r>
      <rPr>
        <b/>
        <vertAlign val="superscript"/>
        <sz val="10"/>
        <rFont val="PT Astra Serif"/>
        <family val="1"/>
      </rPr>
      <t>5</t>
    </r>
  </si>
  <si>
    <t>№ п/п</t>
  </si>
  <si>
    <t>Коды строк</t>
  </si>
  <si>
    <t>Год начала закупки</t>
  </si>
  <si>
    <r>
      <rPr>
        <sz val="10"/>
        <rFont val="PT Astra Serif"/>
        <family val="1"/>
      </rPr>
      <t>Код по бюджетной классификации Российской Федерации</t>
    </r>
    <r>
      <rPr>
        <vertAlign val="superscript"/>
        <sz val="10"/>
        <rFont val="PT Astra Serif"/>
        <family val="0"/>
      </rPr>
      <t>5.1</t>
    </r>
  </si>
  <si>
    <t>На 2022 (текущий финансовый год)</t>
  </si>
  <si>
    <t>На 2023 (первый год планового периода)</t>
  </si>
  <si>
    <t>На 2024 (второй год планового периода)</t>
  </si>
  <si>
    <t>4.1</t>
  </si>
  <si>
    <r>
      <rPr>
        <b/>
        <sz val="10"/>
        <rFont val="PT Astra Serif"/>
        <family val="1"/>
      </rPr>
      <t xml:space="preserve">Выплаты на закупку товаров, работ, услуг, всего </t>
    </r>
    <r>
      <rPr>
        <b/>
        <vertAlign val="superscript"/>
        <sz val="10"/>
        <rFont val="PT Astra Serif"/>
        <family val="1"/>
      </rPr>
      <t>6</t>
    </r>
  </si>
  <si>
    <t>26000</t>
  </si>
  <si>
    <t>1.1</t>
  </si>
  <si>
    <r>
      <rPr>
        <sz val="10"/>
        <rFont val="PT Astra Serif"/>
        <family val="1"/>
      </rPr>
      <t xml:space="preserve">    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32,ст. 5135) (далее - Федеральный закон
    № 223- ФЗ)</t>
    </r>
    <r>
      <rPr>
        <vertAlign val="superscript"/>
        <sz val="10"/>
        <rFont val="PT Astra Serif"/>
        <family val="1"/>
      </rPr>
      <t>7</t>
    </r>
  </si>
  <si>
    <t>1.2</t>
  </si>
  <si>
    <r>
      <rPr>
        <sz val="10"/>
        <rFont val="PT Astra Serif"/>
        <family val="1"/>
      </rPr>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PT Astra Serif"/>
        <family val="1"/>
      </rPr>
      <t>12</t>
    </r>
  </si>
  <si>
    <t>1.3</t>
  </si>
  <si>
    <r>
      <rPr>
        <sz val="10"/>
        <rFont val="PT Astra Serif"/>
        <family val="1"/>
      </rPr>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PT Astra Serif"/>
        <family val="1"/>
      </rPr>
      <t xml:space="preserve"> 8</t>
    </r>
  </si>
  <si>
    <t>1.3.1</t>
  </si>
  <si>
    <t xml:space="preserve">      в том числе:
      в соответствии с Федеральным законом № 44-ФЗ</t>
  </si>
  <si>
    <r>
      <rPr>
        <sz val="10"/>
        <rFont val="PT Astra Serif"/>
        <family val="1"/>
      </rPr>
      <t xml:space="preserve">         из них</t>
    </r>
    <r>
      <rPr>
        <vertAlign val="superscript"/>
        <sz val="10"/>
        <rFont val="PT Astra Serif"/>
        <family val="0"/>
      </rPr>
      <t>5.1</t>
    </r>
    <r>
      <rPr>
        <sz val="10"/>
        <rFont val="PT Astra Serif"/>
        <family val="0"/>
      </rPr>
      <t>:</t>
    </r>
  </si>
  <si>
    <t>26310.1</t>
  </si>
  <si>
    <t>1.3.2</t>
  </si>
  <si>
    <t xml:space="preserve">      в соответствии с Федеральным законом № 223-ФЗ</t>
  </si>
  <si>
    <t>1.4</t>
  </si>
  <si>
    <r>
      <rPr>
        <sz val="10"/>
        <rFont val="PT Astra Serif"/>
        <family val="1"/>
      </rPr>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PT Astra Serif"/>
        <family val="1"/>
      </rPr>
      <t xml:space="preserve"> 8</t>
    </r>
  </si>
  <si>
    <t>1.4.1</t>
  </si>
  <si>
    <t xml:space="preserve">       в том числе:
       за счет субсидий, предоставляемых на финансовое обеспечение выполнения государственного         
      (муниципального) задания</t>
  </si>
  <si>
    <t>1.4.1.1</t>
  </si>
  <si>
    <t xml:space="preserve">           в том числе:
           в соответствии с Федеральным законом № 44-ФЗ</t>
  </si>
  <si>
    <t>1.4.1.2</t>
  </si>
  <si>
    <r>
      <rPr>
        <sz val="10"/>
        <rFont val="PT Astra Serif"/>
        <family val="1"/>
      </rPr>
      <t xml:space="preserve">           в соответствии с Федеральным законом № 223-ФЗ </t>
    </r>
    <r>
      <rPr>
        <vertAlign val="superscript"/>
        <sz val="10"/>
        <rFont val="PT Astra Serif"/>
        <family val="1"/>
      </rPr>
      <t>9</t>
    </r>
  </si>
  <si>
    <t>1.4.2</t>
  </si>
  <si>
    <t xml:space="preserve">       за счет субсидий, предоставляемых в соответствии с абзацем вторым пункта 1 статьи 78.1 
       Бюджетного кодекса Российской Федерации</t>
  </si>
  <si>
    <t>1.4.2.1</t>
  </si>
  <si>
    <t>1.4.2.1.1</t>
  </si>
  <si>
    <r>
      <rPr>
        <sz val="10"/>
        <rFont val="PT Astra Serif"/>
        <family val="1"/>
      </rPr>
      <t xml:space="preserve">         из них</t>
    </r>
    <r>
      <rPr>
        <vertAlign val="superscript"/>
        <sz val="10"/>
        <rFont val="PT Astra Serif"/>
        <family val="0"/>
      </rPr>
      <t>5.1</t>
    </r>
    <r>
      <rPr>
        <sz val="10"/>
        <rFont val="PT Astra Serif"/>
        <family val="0"/>
      </rPr>
      <t>: Региональный проект «Старшее поколение» национального проекта «Демография» 053Р351630</t>
    </r>
  </si>
  <si>
    <t>26421.1</t>
  </si>
  <si>
    <t>053Р351630</t>
  </si>
  <si>
    <t>1.4.2.1.2</t>
  </si>
  <si>
    <t>Региональный проект «Старшее поколение» национального проекта «Демография» 053Р351630</t>
  </si>
  <si>
    <t>26421.2</t>
  </si>
  <si>
    <t>1.4.2.1.3</t>
  </si>
  <si>
    <t>26421.3</t>
  </si>
  <si>
    <t>1.4.2.2</t>
  </si>
  <si>
    <r>
      <rPr>
        <sz val="10"/>
        <rFont val="PT Astra Serif"/>
        <family val="1"/>
      </rPr>
      <t xml:space="preserve">           в соответствии с Федеральным законом № 223-ФЗ</t>
    </r>
    <r>
      <rPr>
        <vertAlign val="superscript"/>
        <sz val="10"/>
        <rFont val="PT Astra Serif"/>
        <family val="1"/>
      </rPr>
      <t xml:space="preserve"> 9</t>
    </r>
  </si>
  <si>
    <t>1.4.3</t>
  </si>
  <si>
    <r>
      <rPr>
        <sz val="10"/>
        <rFont val="PT Astra Serif"/>
        <family val="1"/>
      </rPr>
      <t xml:space="preserve">      за счет субсидий, предоставляемых на осуществление капитальных вложений </t>
    </r>
    <r>
      <rPr>
        <vertAlign val="superscript"/>
        <sz val="10"/>
        <rFont val="PT Astra Serif"/>
        <family val="1"/>
      </rPr>
      <t>10</t>
    </r>
  </si>
  <si>
    <t>26430.1</t>
  </si>
  <si>
    <t>1.4.4</t>
  </si>
  <si>
    <t xml:space="preserve">      за счет средств обязательного медицинского страхования</t>
  </si>
  <si>
    <t>1.4.4.1</t>
  </si>
  <si>
    <t>1.4.4.2</t>
  </si>
  <si>
    <t>1.4.5</t>
  </si>
  <si>
    <t xml:space="preserve">      за счет прочих источников финансового обеспечения</t>
  </si>
  <si>
    <t>1.4.5.1</t>
  </si>
  <si>
    <t>26451.1</t>
  </si>
  <si>
    <t>1.4.5.2</t>
  </si>
  <si>
    <t>2</t>
  </si>
  <si>
    <r>
      <rPr>
        <sz val="10"/>
        <rFont val="PT Astra Serif"/>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PT Astra Serif"/>
        <family val="1"/>
      </rPr>
      <t>11</t>
    </r>
  </si>
  <si>
    <t>2.1</t>
  </si>
  <si>
    <t xml:space="preserve">           в том числе по году начала закупки:</t>
  </si>
  <si>
    <t>26510.1</t>
  </si>
  <si>
    <t>2.2</t>
  </si>
  <si>
    <t>2.3</t>
  </si>
  <si>
    <t>2.4</t>
  </si>
  <si>
    <t>2.5</t>
  </si>
  <si>
    <t>2.6</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</si>
  <si>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</si>
  <si>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rPr>
        <sz val="10"/>
        <rFont val="PT Astra Serif"/>
        <family val="1"/>
      </rPr>
      <t xml:space="preserve">И.о. директора _____________________            </t>
    </r>
    <r>
      <rPr>
        <u val="single"/>
        <sz val="10"/>
        <rFont val="PT Astra Serif"/>
        <family val="1"/>
      </rPr>
      <t>Е.О. Приказчикова</t>
    </r>
  </si>
  <si>
    <t>СОГЛАСОВАНО:</t>
  </si>
  <si>
    <t xml:space="preserve">                  (наименование должности уполномоченного лица органа-учредителя)</t>
  </si>
  <si>
    <t>_____________________________                         _________________________________________________</t>
  </si>
  <si>
    <t xml:space="preserve">                         (подпись)                                                                                            (расшифровка подписи)</t>
  </si>
  <si>
    <t>"____" ______________________20 ___г.</t>
  </si>
  <si>
    <r>
      <rPr>
        <vertAlign val="superscript"/>
        <sz val="8"/>
        <rFont val="PT Astra Serif"/>
        <family val="1"/>
      </rPr>
      <t>5</t>
    </r>
    <r>
      <rPr>
        <sz val="8"/>
        <rFont val="PT Astra Serif"/>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</si>
  <si>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PT Astra Serif"/>
        <family val="0"/>
      </rPr>
      <t>5.1</t>
    </r>
    <r>
      <rPr>
        <sz val="8"/>
        <rFont val="PT Astra Serif"/>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разделы кода классификации расходов бюджетов, при этом в рамках реализации регионального проекта в 8-10 разделах могут указываться нули).</t>
    </r>
  </si>
  <si>
    <r>
      <rPr>
        <vertAlign val="superscript"/>
        <sz val="8"/>
        <rFont val="PT Astra Serif"/>
        <family val="1"/>
      </rPr>
      <t>6</t>
    </r>
    <r>
      <rPr>
        <sz val="8"/>
        <rFont val="PT Astra Serif"/>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</si>
  <si>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PT Astra Serif"/>
        <family val="1"/>
      </rPr>
      <t>7</t>
    </r>
    <r>
      <rPr>
        <sz val="8"/>
        <rFont val="PT Astra Serif"/>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</si>
  <si>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PT Astra Serif"/>
        <family val="1"/>
      </rPr>
      <t>8</t>
    </r>
    <r>
      <rPr>
        <sz val="8"/>
        <rFont val="PT Astra Serif"/>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</si>
  <si>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PT Astra Serif"/>
        <family val="1"/>
      </rPr>
      <t>9</t>
    </r>
    <r>
      <rPr>
        <sz val="8"/>
        <rFont val="PT Astra Serif"/>
        <family val="1"/>
      </rPr>
      <t xml:space="preserve"> Государственным (муниципальным) бюджетным учреждением показатель не формируется.</t>
    </r>
  </si>
  <si>
    <r>
      <rPr>
        <vertAlign val="superscript"/>
        <sz val="8"/>
        <rFont val="PT Astra Serif"/>
        <family val="1"/>
      </rPr>
      <t>10</t>
    </r>
    <r>
      <rPr>
        <sz val="8"/>
        <rFont val="PT Astra Serif"/>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</si>
  <si>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PT Astra Serif"/>
        <family val="1"/>
      </rPr>
      <t>11</t>
    </r>
    <r>
      <rPr>
        <sz val="8"/>
        <rFont val="PT Astra Serif"/>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</si>
</sst>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4">
    <numFmt numFmtId="164" formatCode="General"/>
    <numFmt numFmtId="165" formatCode="@"/>
    <numFmt numFmtId="166" formatCode="#,##0.00"/>
    <numFmt numFmtId="167" formatCode="#,##0"/>
  </numFmts>
  <fonts count="19">
    <font>
      <sz val="10"/>
      <name val="Arial Cyr"/>
      <family val="0"/>
    </font>
    <font>
      <sz val="10"/>
      <name val="Arial"/>
      <family val="0"/>
    </font>
    <font>
      <sz val="8"/>
      <name val="PT Astra Serif"/>
      <family val="1"/>
    </font>
    <font>
      <sz val="7"/>
      <name val="PT Astra Serif"/>
      <family val="1"/>
    </font>
    <font>
      <sz val="6"/>
      <name val="PT Astra Serif"/>
      <family val="1"/>
    </font>
    <font>
      <b/>
      <sz val="9"/>
      <name val="PT Astra Serif"/>
      <family val="1"/>
    </font>
    <font>
      <vertAlign val="superscript"/>
      <sz val="8.8"/>
      <name val="PT Astra Serif"/>
      <family val="1"/>
    </font>
    <font>
      <vertAlign val="superscript"/>
      <sz val="7"/>
      <name val="PT Astra Serif"/>
      <family val="1"/>
    </font>
    <font>
      <sz val="10"/>
      <name val="PT Astra Serif"/>
      <family val="1"/>
    </font>
    <font>
      <b/>
      <sz val="10"/>
      <name val="PT Astra Serif"/>
      <family val="1"/>
    </font>
    <font>
      <vertAlign val="superscript"/>
      <sz val="10"/>
      <name val="PT Astra Serif"/>
      <family val="1"/>
    </font>
    <font>
      <b/>
      <sz val="11"/>
      <name val="PT Astra Serif"/>
      <family val="1"/>
    </font>
    <font>
      <sz val="11"/>
      <name val="PT Astra Serif"/>
      <family val="1"/>
    </font>
    <font>
      <b/>
      <vertAlign val="superscript"/>
      <sz val="10"/>
      <name val="PT Astra Serif"/>
      <family val="1"/>
    </font>
    <font>
      <u val="single"/>
      <sz val="10"/>
      <name val="PT Astra Serif"/>
      <family val="1"/>
    </font>
    <font>
      <vertAlign val="superscript"/>
      <sz val="8"/>
      <name val="PT Astra Serif"/>
      <family val="1"/>
    </font>
    <font>
      <b/>
      <sz val="10.5"/>
      <name val="PT Astra Serif"/>
      <family val="1"/>
    </font>
    <font>
      <sz val="10.5"/>
      <name val="PT Astra Serif"/>
      <family val="1"/>
    </font>
    <font>
      <sz val="11"/>
      <color indexed="8"/>
      <name val="PT Astra Serif"/>
      <family val="1"/>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mediumDashDot">
        <color indexed="8"/>
      </left>
      <right style="mediumDashDot">
        <color indexed="8"/>
      </right>
      <top style="mediumDashDot">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style="mediumDashDot">
        <color indexed="8"/>
      </right>
      <top>
        <color indexed="63"/>
      </top>
      <bottom style="mediumDashDot">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1">
    <xf numFmtId="164" fontId="0" fillId="0" borderId="0" xfId="0" applyAlignment="1">
      <alignment/>
    </xf>
    <xf numFmtId="164" fontId="2" fillId="0" borderId="0" xfId="0" applyNumberFormat="1" applyFont="1" applyBorder="1" applyAlignment="1">
      <alignment horizontal="left"/>
    </xf>
    <xf numFmtId="164" fontId="3" fillId="2" borderId="0" xfId="0" applyNumberFormat="1" applyFont="1" applyFill="1" applyBorder="1" applyAlignment="1">
      <alignment horizontal="right"/>
    </xf>
    <xf numFmtId="164" fontId="3" fillId="0" borderId="0" xfId="0" applyNumberFormat="1" applyFont="1" applyBorder="1" applyAlignment="1">
      <alignment horizontal="left"/>
    </xf>
    <xf numFmtId="164" fontId="3" fillId="0" borderId="0" xfId="0" applyNumberFormat="1" applyFont="1" applyBorder="1" applyAlignment="1">
      <alignment horizontal="right"/>
    </xf>
    <xf numFmtId="164" fontId="3" fillId="0" borderId="0" xfId="0" applyNumberFormat="1" applyFont="1" applyBorder="1" applyAlignment="1">
      <alignment horizontal="right" vertical="top" wrapText="1"/>
    </xf>
    <xf numFmtId="164" fontId="3" fillId="0" borderId="0" xfId="0" applyNumberFormat="1" applyFont="1" applyBorder="1" applyAlignment="1">
      <alignment horizontal="center"/>
    </xf>
    <xf numFmtId="164" fontId="3" fillId="0" borderId="1" xfId="0" applyNumberFormat="1" applyFont="1" applyBorder="1" applyAlignment="1">
      <alignment horizontal="center"/>
    </xf>
    <xf numFmtId="164" fontId="4" fillId="0" borderId="0" xfId="0" applyNumberFormat="1" applyFont="1" applyBorder="1" applyAlignment="1">
      <alignment horizontal="left"/>
    </xf>
    <xf numFmtId="164" fontId="4" fillId="0" borderId="2" xfId="0" applyNumberFormat="1" applyFont="1" applyBorder="1" applyAlignment="1">
      <alignment horizontal="center" vertical="top"/>
    </xf>
    <xf numFmtId="165" fontId="3" fillId="0" borderId="1" xfId="0" applyNumberFormat="1" applyFont="1" applyBorder="1" applyAlignment="1">
      <alignment horizontal="center"/>
    </xf>
    <xf numFmtId="165" fontId="3" fillId="0" borderId="1" xfId="0" applyNumberFormat="1" applyFont="1" applyBorder="1" applyAlignment="1">
      <alignment horizontal="left"/>
    </xf>
    <xf numFmtId="164" fontId="5" fillId="0" borderId="0" xfId="0" applyNumberFormat="1" applyFont="1" applyBorder="1" applyAlignment="1">
      <alignment horizontal="left"/>
    </xf>
    <xf numFmtId="164" fontId="5" fillId="0" borderId="0" xfId="0" applyNumberFormat="1" applyFont="1" applyBorder="1" applyAlignment="1">
      <alignment horizontal="right"/>
    </xf>
    <xf numFmtId="165" fontId="5" fillId="0" borderId="1" xfId="0" applyNumberFormat="1" applyFont="1" applyBorder="1" applyAlignment="1">
      <alignment horizontal="left"/>
    </xf>
    <xf numFmtId="164" fontId="2" fillId="0" borderId="3" xfId="0" applyNumberFormat="1" applyFont="1" applyBorder="1" applyAlignment="1">
      <alignment horizontal="center" vertical="center"/>
    </xf>
    <xf numFmtId="164" fontId="2" fillId="0" borderId="0" xfId="0" applyNumberFormat="1" applyFont="1" applyBorder="1" applyAlignment="1">
      <alignment horizontal="right"/>
    </xf>
    <xf numFmtId="165" fontId="2" fillId="0" borderId="1" xfId="0" applyNumberFormat="1" applyFont="1" applyBorder="1" applyAlignment="1">
      <alignment horizontal="center"/>
    </xf>
    <xf numFmtId="165" fontId="2" fillId="0" borderId="1" xfId="0" applyNumberFormat="1" applyFont="1" applyBorder="1" applyAlignment="1">
      <alignment horizontal="left"/>
    </xf>
    <xf numFmtId="165" fontId="2" fillId="0" borderId="4" xfId="0" applyNumberFormat="1" applyFont="1" applyBorder="1" applyAlignment="1">
      <alignment horizontal="center"/>
    </xf>
    <xf numFmtId="165" fontId="2" fillId="0" borderId="5" xfId="0" applyNumberFormat="1" applyFont="1" applyBorder="1" applyAlignment="1">
      <alignment horizontal="center"/>
    </xf>
    <xf numFmtId="164" fontId="2" fillId="0" borderId="1" xfId="0" applyNumberFormat="1" applyFont="1" applyBorder="1" applyAlignment="1">
      <alignment horizontal="left"/>
    </xf>
    <xf numFmtId="165" fontId="2" fillId="0" borderId="6" xfId="0" applyNumberFormat="1" applyFont="1" applyBorder="1" applyAlignment="1">
      <alignment horizontal="center"/>
    </xf>
    <xf numFmtId="165" fontId="2" fillId="0" borderId="0" xfId="0" applyNumberFormat="1" applyFont="1" applyBorder="1" applyAlignment="1">
      <alignment horizontal="center"/>
    </xf>
    <xf numFmtId="164" fontId="7" fillId="0" borderId="0" xfId="0" applyNumberFormat="1" applyFont="1" applyBorder="1" applyAlignment="1">
      <alignment horizontal="left"/>
    </xf>
    <xf numFmtId="164" fontId="8" fillId="0" borderId="0" xfId="0" applyFont="1" applyAlignment="1">
      <alignment/>
    </xf>
    <xf numFmtId="164" fontId="9" fillId="0" borderId="0" xfId="0" applyFont="1" applyBorder="1" applyAlignment="1">
      <alignment horizontal="center" vertical="center" wrapText="1"/>
    </xf>
    <xf numFmtId="164" fontId="8" fillId="0" borderId="7" xfId="0" applyFont="1" applyBorder="1" applyAlignment="1">
      <alignment horizontal="center" vertical="center"/>
    </xf>
    <xf numFmtId="164" fontId="8" fillId="0" borderId="7" xfId="0" applyFont="1" applyBorder="1" applyAlignment="1">
      <alignment horizontal="center" vertical="center" wrapText="1"/>
    </xf>
    <xf numFmtId="164" fontId="8" fillId="0" borderId="3" xfId="0" applyFont="1" applyBorder="1" applyAlignment="1">
      <alignment horizontal="center" vertical="center"/>
    </xf>
    <xf numFmtId="164" fontId="8" fillId="0" borderId="8" xfId="0" applyFont="1" applyBorder="1" applyAlignment="1">
      <alignment vertical="center"/>
    </xf>
    <xf numFmtId="165" fontId="8" fillId="0" borderId="9" xfId="0" applyNumberFormat="1" applyFont="1" applyBorder="1" applyAlignment="1">
      <alignment horizontal="center" vertical="center"/>
    </xf>
    <xf numFmtId="164" fontId="8" fillId="0" borderId="10" xfId="0" applyFont="1" applyBorder="1" applyAlignment="1">
      <alignment horizontal="center" vertical="center"/>
    </xf>
    <xf numFmtId="166" fontId="11" fillId="0" borderId="7" xfId="0" applyNumberFormat="1" applyFont="1" applyBorder="1" applyAlignment="1">
      <alignment horizontal="center" vertical="center"/>
    </xf>
    <xf numFmtId="164" fontId="8" fillId="0" borderId="11" xfId="0" applyFont="1" applyBorder="1" applyAlignment="1">
      <alignment/>
    </xf>
    <xf numFmtId="165" fontId="8" fillId="0" borderId="12" xfId="0" applyNumberFormat="1" applyFont="1" applyBorder="1" applyAlignment="1">
      <alignment horizontal="center" vertical="center"/>
    </xf>
    <xf numFmtId="164" fontId="12" fillId="0" borderId="7" xfId="0" applyFont="1" applyBorder="1" applyAlignment="1">
      <alignment horizontal="center" vertical="center"/>
    </xf>
    <xf numFmtId="164" fontId="8" fillId="0" borderId="13" xfId="0" applyFont="1" applyBorder="1" applyAlignment="1">
      <alignment/>
    </xf>
    <xf numFmtId="164" fontId="9" fillId="0" borderId="8" xfId="0" applyFont="1" applyBorder="1" applyAlignment="1">
      <alignment vertical="center"/>
    </xf>
    <xf numFmtId="165" fontId="9" fillId="0" borderId="12" xfId="0" applyNumberFormat="1" applyFont="1" applyBorder="1" applyAlignment="1">
      <alignment horizontal="center" vertical="center"/>
    </xf>
    <xf numFmtId="164" fontId="9" fillId="0" borderId="7" xfId="0" applyFont="1" applyBorder="1" applyAlignment="1">
      <alignment horizontal="center" vertical="center"/>
    </xf>
    <xf numFmtId="164" fontId="11" fillId="0" borderId="7" xfId="0" applyFont="1" applyBorder="1" applyAlignment="1">
      <alignment horizontal="center" vertical="center"/>
    </xf>
    <xf numFmtId="166" fontId="9" fillId="0" borderId="13" xfId="0" applyNumberFormat="1" applyFont="1" applyBorder="1" applyAlignment="1">
      <alignment horizontal="center" vertical="center"/>
    </xf>
    <xf numFmtId="164" fontId="8" fillId="0" borderId="8" xfId="0" applyFont="1" applyBorder="1" applyAlignment="1">
      <alignment vertical="center" wrapText="1"/>
    </xf>
    <xf numFmtId="166" fontId="12" fillId="0" borderId="7" xfId="0" applyNumberFormat="1" applyFont="1" applyBorder="1" applyAlignment="1">
      <alignment horizontal="center" vertical="center"/>
    </xf>
    <xf numFmtId="166" fontId="8" fillId="0" borderId="13" xfId="0" applyNumberFormat="1" applyFont="1" applyBorder="1" applyAlignment="1">
      <alignment horizontal="center" vertical="center"/>
    </xf>
    <xf numFmtId="167" fontId="12" fillId="0" borderId="7" xfId="0" applyNumberFormat="1" applyFont="1" applyBorder="1" applyAlignment="1">
      <alignment horizontal="center" vertical="center"/>
    </xf>
    <xf numFmtId="167" fontId="8" fillId="0" borderId="13" xfId="0" applyNumberFormat="1" applyFont="1" applyBorder="1" applyAlignment="1">
      <alignment horizontal="center" vertical="center"/>
    </xf>
    <xf numFmtId="164" fontId="12" fillId="0" borderId="7" xfId="0" applyFont="1" applyBorder="1" applyAlignment="1">
      <alignment/>
    </xf>
    <xf numFmtId="164" fontId="8" fillId="2" borderId="8" xfId="0" applyFont="1" applyFill="1" applyBorder="1" applyAlignment="1">
      <alignment vertical="center" wrapText="1"/>
    </xf>
    <xf numFmtId="164" fontId="8" fillId="0" borderId="7" xfId="0" applyFont="1" applyBorder="1" applyAlignment="1">
      <alignment/>
    </xf>
    <xf numFmtId="164" fontId="8" fillId="0" borderId="7" xfId="0" applyFont="1" applyBorder="1" applyAlignment="1">
      <alignment horizontal="center"/>
    </xf>
    <xf numFmtId="164" fontId="8" fillId="0" borderId="13" xfId="0" applyFont="1" applyBorder="1" applyAlignment="1">
      <alignment vertical="top"/>
    </xf>
    <xf numFmtId="164" fontId="8" fillId="0" borderId="12" xfId="0" applyFont="1" applyBorder="1" applyAlignment="1">
      <alignment horizontal="center" vertical="center"/>
    </xf>
    <xf numFmtId="164" fontId="8" fillId="0" borderId="13" xfId="0" applyFont="1" applyBorder="1" applyAlignment="1">
      <alignment horizontal="center" vertical="center"/>
    </xf>
    <xf numFmtId="164" fontId="8" fillId="2" borderId="8" xfId="0" applyFont="1" applyFill="1" applyBorder="1" applyAlignment="1">
      <alignment vertical="center"/>
    </xf>
    <xf numFmtId="164" fontId="8" fillId="2" borderId="12" xfId="0" applyFont="1" applyFill="1" applyBorder="1" applyAlignment="1">
      <alignment horizontal="center" vertical="center"/>
    </xf>
    <xf numFmtId="164" fontId="8" fillId="2" borderId="7" xfId="0" applyFont="1" applyFill="1" applyBorder="1" applyAlignment="1">
      <alignment horizontal="center" vertical="center"/>
    </xf>
    <xf numFmtId="164" fontId="12" fillId="2" borderId="7" xfId="0" applyFont="1" applyFill="1" applyBorder="1" applyAlignment="1">
      <alignment horizontal="center" vertical="center"/>
    </xf>
    <xf numFmtId="164" fontId="12" fillId="2" borderId="7" xfId="0" applyFont="1" applyFill="1" applyBorder="1" applyAlignment="1">
      <alignment/>
    </xf>
    <xf numFmtId="164" fontId="8" fillId="0" borderId="13" xfId="0" applyFont="1" applyBorder="1" applyAlignment="1">
      <alignment/>
    </xf>
    <xf numFmtId="166" fontId="12" fillId="2" borderId="7" xfId="0" applyNumberFormat="1" applyFont="1" applyFill="1" applyBorder="1" applyAlignment="1">
      <alignment horizontal="center" vertical="center"/>
    </xf>
    <xf numFmtId="164" fontId="8" fillId="2" borderId="8" xfId="0" applyFont="1" applyFill="1" applyBorder="1" applyAlignment="1">
      <alignment vertical="top" wrapText="1"/>
    </xf>
    <xf numFmtId="164" fontId="12" fillId="2" borderId="7" xfId="0" applyFont="1" applyFill="1" applyBorder="1" applyAlignment="1">
      <alignment/>
    </xf>
    <xf numFmtId="164" fontId="8" fillId="2" borderId="12" xfId="0" applyFont="1" applyFill="1" applyBorder="1" applyAlignment="1">
      <alignment/>
    </xf>
    <xf numFmtId="164" fontId="8" fillId="2" borderId="7" xfId="0" applyFont="1" applyFill="1" applyBorder="1" applyAlignment="1">
      <alignment/>
    </xf>
    <xf numFmtId="164" fontId="9" fillId="2" borderId="8" xfId="0" applyFont="1" applyFill="1" applyBorder="1" applyAlignment="1">
      <alignment vertical="center"/>
    </xf>
    <xf numFmtId="164" fontId="9" fillId="2" borderId="12" xfId="0" applyFont="1" applyFill="1" applyBorder="1" applyAlignment="1">
      <alignment horizontal="center" vertical="center"/>
    </xf>
    <xf numFmtId="164" fontId="9" fillId="2" borderId="7" xfId="0" applyFont="1" applyFill="1" applyBorder="1" applyAlignment="1">
      <alignment horizontal="center" vertical="center"/>
    </xf>
    <xf numFmtId="164" fontId="11" fillId="2" borderId="7" xfId="0" applyFont="1" applyFill="1" applyBorder="1" applyAlignment="1">
      <alignment horizontal="center" vertical="center"/>
    </xf>
    <xf numFmtId="164" fontId="8" fillId="2" borderId="8" xfId="0" applyFont="1" applyFill="1" applyBorder="1" applyAlignment="1">
      <alignment horizontal="left" vertical="center"/>
    </xf>
    <xf numFmtId="164" fontId="12" fillId="2" borderId="7" xfId="0" applyFont="1" applyFill="1" applyBorder="1" applyAlignment="1">
      <alignment horizontal="center"/>
    </xf>
    <xf numFmtId="164" fontId="8" fillId="2" borderId="7" xfId="0" applyFont="1" applyFill="1" applyBorder="1" applyAlignment="1">
      <alignment horizontal="center"/>
    </xf>
    <xf numFmtId="164" fontId="8" fillId="2" borderId="12" xfId="0" applyFont="1" applyFill="1" applyBorder="1" applyAlignment="1">
      <alignment horizontal="center"/>
    </xf>
    <xf numFmtId="166" fontId="8" fillId="2" borderId="13" xfId="0" applyNumberFormat="1" applyFont="1" applyFill="1" applyBorder="1" applyAlignment="1">
      <alignment horizontal="center" vertical="center"/>
    </xf>
    <xf numFmtId="164" fontId="8" fillId="2" borderId="8" xfId="0" applyFont="1" applyFill="1" applyBorder="1" applyAlignment="1">
      <alignment horizontal="left" vertical="center" wrapText="1"/>
    </xf>
    <xf numFmtId="164" fontId="8" fillId="0" borderId="13" xfId="0" applyFont="1" applyBorder="1" applyAlignment="1">
      <alignment horizontal="center"/>
    </xf>
    <xf numFmtId="166" fontId="11" fillId="0" borderId="7" xfId="0" applyNumberFormat="1" applyFont="1" applyFill="1" applyBorder="1" applyAlignment="1">
      <alignment horizontal="center" vertical="center"/>
    </xf>
    <xf numFmtId="164" fontId="9" fillId="0" borderId="13" xfId="0" applyFont="1" applyBorder="1" applyAlignment="1">
      <alignment horizontal="center" vertical="center"/>
    </xf>
    <xf numFmtId="164" fontId="8" fillId="2" borderId="14" xfId="0" applyFont="1" applyFill="1" applyBorder="1" applyAlignment="1">
      <alignment vertical="center" wrapText="1"/>
    </xf>
    <xf numFmtId="164" fontId="8" fillId="2" borderId="15" xfId="0" applyFont="1" applyFill="1" applyBorder="1" applyAlignment="1">
      <alignment/>
    </xf>
    <xf numFmtId="164" fontId="8" fillId="2" borderId="16" xfId="0" applyFont="1" applyFill="1" applyBorder="1" applyAlignment="1">
      <alignment/>
    </xf>
    <xf numFmtId="164" fontId="12" fillId="2" borderId="16" xfId="0" applyFont="1" applyFill="1" applyBorder="1" applyAlignment="1">
      <alignment/>
    </xf>
    <xf numFmtId="166" fontId="12" fillId="2" borderId="16" xfId="0" applyNumberFormat="1" applyFont="1" applyFill="1" applyBorder="1" applyAlignment="1">
      <alignment horizontal="center" vertical="center"/>
    </xf>
    <xf numFmtId="164" fontId="8" fillId="0" borderId="17" xfId="0" applyFont="1" applyBorder="1" applyAlignment="1">
      <alignment horizontal="center" vertical="center"/>
    </xf>
    <xf numFmtId="164" fontId="8" fillId="2" borderId="0" xfId="0" applyFont="1" applyFill="1" applyAlignment="1">
      <alignment/>
    </xf>
    <xf numFmtId="164" fontId="12" fillId="2" borderId="0" xfId="0" applyFont="1" applyFill="1" applyAlignment="1">
      <alignment/>
    </xf>
    <xf numFmtId="164" fontId="3" fillId="2" borderId="0" xfId="0" applyFont="1" applyFill="1" applyAlignment="1">
      <alignment vertical="top"/>
    </xf>
    <xf numFmtId="164" fontId="14" fillId="2" borderId="0" xfId="0" applyFont="1" applyFill="1" applyAlignment="1">
      <alignment/>
    </xf>
    <xf numFmtId="164" fontId="12" fillId="0" borderId="0" xfId="0" applyFont="1" applyAlignment="1">
      <alignment/>
    </xf>
    <xf numFmtId="164" fontId="15" fillId="0" borderId="0" xfId="0" applyFont="1" applyBorder="1" applyAlignment="1">
      <alignment wrapText="1"/>
    </xf>
    <xf numFmtId="166" fontId="12" fillId="0" borderId="10" xfId="0" applyNumberFormat="1" applyFont="1" applyBorder="1" applyAlignment="1">
      <alignment horizontal="center" vertical="center"/>
    </xf>
    <xf numFmtId="166" fontId="8" fillId="0" borderId="10" xfId="0" applyNumberFormat="1" applyFont="1" applyBorder="1" applyAlignment="1">
      <alignment horizontal="center" vertical="center"/>
    </xf>
    <xf numFmtId="164" fontId="16" fillId="0" borderId="8" xfId="0" applyFont="1" applyBorder="1" applyAlignment="1">
      <alignment vertical="center"/>
    </xf>
    <xf numFmtId="164" fontId="17" fillId="0" borderId="8" xfId="0" applyFont="1" applyBorder="1" applyAlignment="1">
      <alignment vertical="center" wrapText="1"/>
    </xf>
    <xf numFmtId="167" fontId="8" fillId="0" borderId="7" xfId="0" applyNumberFormat="1" applyFont="1" applyBorder="1" applyAlignment="1">
      <alignment horizontal="center" vertical="center"/>
    </xf>
    <xf numFmtId="164" fontId="17" fillId="0" borderId="8" xfId="0" applyFont="1" applyBorder="1" applyAlignment="1">
      <alignment vertical="center"/>
    </xf>
    <xf numFmtId="164" fontId="17" fillId="2" borderId="8" xfId="0" applyFont="1" applyFill="1" applyBorder="1" applyAlignment="1">
      <alignment vertical="center"/>
    </xf>
    <xf numFmtId="165" fontId="8" fillId="2" borderId="12" xfId="0" applyNumberFormat="1" applyFont="1" applyFill="1" applyBorder="1" applyAlignment="1">
      <alignment horizontal="center" vertical="center"/>
    </xf>
    <xf numFmtId="164" fontId="8" fillId="2" borderId="13" xfId="0" applyFont="1" applyFill="1" applyBorder="1" applyAlignment="1">
      <alignment/>
    </xf>
    <xf numFmtId="164" fontId="17" fillId="2" borderId="13" xfId="0" applyFont="1" applyFill="1" applyBorder="1" applyAlignment="1">
      <alignment vertical="top"/>
    </xf>
    <xf numFmtId="164" fontId="8" fillId="2" borderId="13" xfId="0" applyFont="1" applyFill="1" applyBorder="1" applyAlignment="1">
      <alignment horizontal="center" vertical="center"/>
    </xf>
    <xf numFmtId="164" fontId="17" fillId="2" borderId="8" xfId="0" applyFont="1" applyFill="1" applyBorder="1" applyAlignment="1">
      <alignment vertical="center" wrapText="1"/>
    </xf>
    <xf numFmtId="164" fontId="8" fillId="2" borderId="7" xfId="0" applyFont="1" applyFill="1" applyBorder="1" applyAlignment="1">
      <alignment/>
    </xf>
    <xf numFmtId="164" fontId="8" fillId="2" borderId="13" xfId="0" applyFont="1" applyFill="1" applyBorder="1" applyAlignment="1">
      <alignment/>
    </xf>
    <xf numFmtId="164" fontId="17" fillId="2" borderId="8" xfId="0" applyFont="1" applyFill="1" applyBorder="1" applyAlignment="1">
      <alignment vertical="top" wrapText="1"/>
    </xf>
    <xf numFmtId="164" fontId="16" fillId="2" borderId="8" xfId="0" applyFont="1" applyFill="1" applyBorder="1" applyAlignment="1">
      <alignment vertical="center"/>
    </xf>
    <xf numFmtId="166" fontId="18" fillId="0" borderId="7" xfId="0" applyNumberFormat="1" applyFont="1" applyBorder="1" applyAlignment="1">
      <alignment horizontal="center" vertical="center" wrapText="1"/>
    </xf>
    <xf numFmtId="164" fontId="17" fillId="2" borderId="8" xfId="0" applyFont="1" applyFill="1" applyBorder="1" applyAlignment="1">
      <alignment horizontal="left" vertical="center"/>
    </xf>
    <xf numFmtId="164" fontId="17" fillId="2" borderId="8" xfId="0" applyFont="1" applyFill="1" applyBorder="1" applyAlignment="1">
      <alignment horizontal="left" vertical="center" wrapText="1"/>
    </xf>
    <xf numFmtId="164" fontId="8" fillId="2" borderId="13" xfId="0" applyFont="1" applyFill="1" applyBorder="1" applyAlignment="1">
      <alignment horizontal="center"/>
    </xf>
    <xf numFmtId="166" fontId="11" fillId="2" borderId="7" xfId="0" applyNumberFormat="1" applyFont="1" applyFill="1" applyBorder="1" applyAlignment="1">
      <alignment horizontal="center" vertical="center"/>
    </xf>
    <xf numFmtId="164" fontId="9" fillId="2" borderId="13" xfId="0" applyFont="1" applyFill="1" applyBorder="1" applyAlignment="1">
      <alignment horizontal="center" vertical="center"/>
    </xf>
    <xf numFmtId="164" fontId="17" fillId="2" borderId="14" xfId="0" applyFont="1" applyFill="1" applyBorder="1" applyAlignment="1">
      <alignment vertical="center" wrapText="1"/>
    </xf>
    <xf numFmtId="164" fontId="8" fillId="2" borderId="17" xfId="0" applyFont="1" applyFill="1" applyBorder="1" applyAlignment="1">
      <alignment horizontal="center" vertical="center"/>
    </xf>
    <xf numFmtId="164" fontId="17" fillId="2" borderId="0" xfId="0" applyFont="1" applyFill="1" applyAlignment="1">
      <alignment/>
    </xf>
    <xf numFmtId="164" fontId="17" fillId="2" borderId="0" xfId="0" applyFont="1" applyFill="1" applyAlignment="1">
      <alignment vertical="top"/>
    </xf>
    <xf numFmtId="164" fontId="17" fillId="0" borderId="0" xfId="0" applyFont="1" applyAlignment="1">
      <alignment/>
    </xf>
    <xf numFmtId="164" fontId="12" fillId="0" borderId="7" xfId="0" applyFont="1" applyBorder="1" applyAlignment="1">
      <alignment horizontal="center" vertical="center" wrapText="1"/>
    </xf>
    <xf numFmtId="164" fontId="17" fillId="0" borderId="7" xfId="0" applyFont="1" applyBorder="1" applyAlignment="1">
      <alignment horizontal="center" vertical="center"/>
    </xf>
    <xf numFmtId="164" fontId="12" fillId="0" borderId="3" xfId="0" applyFont="1" applyBorder="1" applyAlignment="1">
      <alignment horizontal="center" vertical="center"/>
    </xf>
    <xf numFmtId="164" fontId="12" fillId="0" borderId="11" xfId="0" applyFont="1" applyBorder="1" applyAlignment="1">
      <alignment/>
    </xf>
    <xf numFmtId="164" fontId="12" fillId="0" borderId="13" xfId="0" applyFont="1" applyBorder="1" applyAlignment="1">
      <alignment/>
    </xf>
    <xf numFmtId="166" fontId="11" fillId="0" borderId="13" xfId="0" applyNumberFormat="1" applyFont="1" applyBorder="1" applyAlignment="1">
      <alignment horizontal="center" vertical="center"/>
    </xf>
    <xf numFmtId="166" fontId="12" fillId="0" borderId="13" xfId="0" applyNumberFormat="1" applyFont="1" applyBorder="1" applyAlignment="1">
      <alignment horizontal="center" vertical="center"/>
    </xf>
    <xf numFmtId="167" fontId="12" fillId="0" borderId="13" xfId="0" applyNumberFormat="1" applyFont="1" applyBorder="1" applyAlignment="1">
      <alignment horizontal="center" vertical="center"/>
    </xf>
    <xf numFmtId="164" fontId="12" fillId="0" borderId="13" xfId="0" applyFont="1" applyBorder="1" applyAlignment="1">
      <alignment horizontal="center" vertical="center"/>
    </xf>
    <xf numFmtId="164" fontId="12" fillId="0" borderId="13" xfId="0" applyFont="1" applyBorder="1" applyAlignment="1">
      <alignment/>
    </xf>
    <xf numFmtId="164" fontId="12" fillId="0" borderId="13" xfId="0" applyFont="1" applyBorder="1" applyAlignment="1">
      <alignment horizontal="center"/>
    </xf>
    <xf numFmtId="166" fontId="12" fillId="2" borderId="13" xfId="0" applyNumberFormat="1" applyFont="1" applyFill="1" applyBorder="1" applyAlignment="1">
      <alignment horizontal="center" vertical="center"/>
    </xf>
    <xf numFmtId="164" fontId="11" fillId="0" borderId="13" xfId="0" applyFont="1" applyBorder="1" applyAlignment="1">
      <alignment horizontal="center" vertical="center"/>
    </xf>
    <xf numFmtId="164" fontId="12" fillId="0" borderId="17" xfId="0" applyFont="1" applyBorder="1" applyAlignment="1">
      <alignment horizontal="center" vertical="center"/>
    </xf>
    <xf numFmtId="164" fontId="9" fillId="0" borderId="0" xfId="0" applyFont="1" applyBorder="1" applyAlignment="1">
      <alignment horizontal="center" vertical="center"/>
    </xf>
    <xf numFmtId="164" fontId="9" fillId="0" borderId="12" xfId="0" applyFont="1" applyBorder="1" applyAlignment="1">
      <alignment horizontal="center" vertical="center"/>
    </xf>
    <xf numFmtId="164" fontId="17" fillId="0" borderId="14" xfId="0" applyFont="1" applyBorder="1" applyAlignment="1">
      <alignment vertical="center" wrapText="1"/>
    </xf>
    <xf numFmtId="164" fontId="8" fillId="0" borderId="15" xfId="0" applyFont="1" applyBorder="1" applyAlignment="1">
      <alignment/>
    </xf>
    <xf numFmtId="164" fontId="8" fillId="0" borderId="16" xfId="0" applyFont="1" applyBorder="1" applyAlignment="1">
      <alignment/>
    </xf>
    <xf numFmtId="166" fontId="12" fillId="0" borderId="16" xfId="0" applyNumberFormat="1" applyFont="1" applyBorder="1" applyAlignment="1">
      <alignment horizontal="center" vertical="center"/>
    </xf>
    <xf numFmtId="164" fontId="8" fillId="2" borderId="13" xfId="0" applyFont="1" applyFill="1" applyBorder="1" applyAlignment="1">
      <alignment vertical="top" wrapText="1"/>
    </xf>
    <xf numFmtId="166" fontId="8" fillId="2" borderId="7" xfId="0" applyNumberFormat="1" applyFont="1" applyFill="1" applyBorder="1" applyAlignment="1">
      <alignment horizontal="center" vertical="center"/>
    </xf>
    <xf numFmtId="166" fontId="9" fillId="2" borderId="7" xfId="0" applyNumberFormat="1" applyFont="1" applyFill="1" applyBorder="1" applyAlignment="1">
      <alignment horizontal="center" vertical="center"/>
    </xf>
    <xf numFmtId="166" fontId="9" fillId="0" borderId="7" xfId="0" applyNumberFormat="1" applyFont="1" applyBorder="1" applyAlignment="1">
      <alignment horizontal="center" vertical="center"/>
    </xf>
    <xf numFmtId="166" fontId="8" fillId="0" borderId="7" xfId="0" applyNumberFormat="1" applyFont="1" applyBorder="1" applyAlignment="1">
      <alignment horizontal="center" vertical="center"/>
    </xf>
    <xf numFmtId="166" fontId="8" fillId="0" borderId="16" xfId="0" applyNumberFormat="1" applyFont="1" applyBorder="1" applyAlignment="1">
      <alignment horizontal="center" vertical="center"/>
    </xf>
    <xf numFmtId="164" fontId="9" fillId="2" borderId="0" xfId="0" applyFont="1" applyFill="1" applyBorder="1" applyAlignment="1">
      <alignment horizontal="center" vertical="center"/>
    </xf>
    <xf numFmtId="164" fontId="8" fillId="2" borderId="7" xfId="0" applyFont="1" applyFill="1" applyBorder="1" applyAlignment="1">
      <alignment horizontal="center" vertical="center" wrapText="1"/>
    </xf>
    <xf numFmtId="165" fontId="8" fillId="2" borderId="7" xfId="0" applyNumberFormat="1" applyFont="1" applyFill="1" applyBorder="1" applyAlignment="1">
      <alignment horizontal="center"/>
    </xf>
    <xf numFmtId="165" fontId="8" fillId="2" borderId="7" xfId="0" applyNumberFormat="1" applyFont="1" applyFill="1" applyBorder="1" applyAlignment="1">
      <alignment horizontal="center" vertical="center"/>
    </xf>
    <xf numFmtId="165" fontId="9" fillId="2" borderId="7" xfId="0" applyNumberFormat="1" applyFont="1" applyFill="1" applyBorder="1" applyAlignment="1">
      <alignment horizontal="center"/>
    </xf>
    <xf numFmtId="164" fontId="9" fillId="2" borderId="7" xfId="0" applyFont="1" applyFill="1" applyBorder="1" applyAlignment="1">
      <alignment/>
    </xf>
    <xf numFmtId="165" fontId="9" fillId="2" borderId="7" xfId="0" applyNumberFormat="1" applyFont="1" applyFill="1" applyBorder="1" applyAlignment="1">
      <alignment horizontal="center" vertical="center"/>
    </xf>
    <xf numFmtId="164" fontId="8" fillId="2" borderId="7" xfId="0" applyFont="1" applyFill="1" applyBorder="1" applyAlignment="1">
      <alignment wrapText="1"/>
    </xf>
    <xf numFmtId="164" fontId="8" fillId="2" borderId="7" xfId="0" applyFont="1" applyFill="1" applyBorder="1" applyAlignment="1">
      <alignment wrapText="1"/>
    </xf>
    <xf numFmtId="164" fontId="8" fillId="2" borderId="3" xfId="0" applyFont="1" applyFill="1" applyBorder="1" applyAlignment="1">
      <alignment wrapText="1"/>
    </xf>
    <xf numFmtId="164" fontId="8" fillId="2" borderId="8" xfId="0" applyFont="1" applyFill="1" applyBorder="1" applyAlignment="1">
      <alignment/>
    </xf>
    <xf numFmtId="164" fontId="8" fillId="2" borderId="3" xfId="0" applyFont="1" applyFill="1" applyBorder="1" applyAlignment="1">
      <alignment/>
    </xf>
    <xf numFmtId="164" fontId="8" fillId="2" borderId="18" xfId="0" applyFont="1" applyFill="1" applyBorder="1" applyAlignment="1">
      <alignment/>
    </xf>
    <xf numFmtId="164" fontId="8" fillId="2" borderId="19" xfId="0" applyFont="1" applyFill="1" applyBorder="1" applyAlignment="1">
      <alignment/>
    </xf>
    <xf numFmtId="164" fontId="8" fillId="2" borderId="20" xfId="0" applyFont="1" applyFill="1" applyBorder="1" applyAlignment="1">
      <alignment/>
    </xf>
    <xf numFmtId="164" fontId="8" fillId="2" borderId="21" xfId="0" applyFont="1" applyFill="1" applyBorder="1" applyAlignment="1">
      <alignment/>
    </xf>
    <xf numFmtId="164" fontId="8" fillId="2" borderId="22" xfId="0" applyFont="1" applyFill="1" applyBorder="1" applyAlignment="1">
      <alignment/>
    </xf>
    <xf numFmtId="164" fontId="2" fillId="2" borderId="23" xfId="0" applyFont="1" applyFill="1" applyBorder="1" applyAlignment="1">
      <alignment/>
    </xf>
    <xf numFmtId="164" fontId="8" fillId="2" borderId="23" xfId="0" applyFont="1" applyFill="1" applyBorder="1" applyAlignment="1">
      <alignment/>
    </xf>
    <xf numFmtId="164" fontId="2" fillId="2" borderId="24" xfId="0" applyFont="1" applyFill="1" applyBorder="1" applyAlignment="1">
      <alignment/>
    </xf>
    <xf numFmtId="164" fontId="2" fillId="2" borderId="22" xfId="0" applyFont="1" applyFill="1" applyBorder="1" applyAlignment="1">
      <alignment/>
    </xf>
    <xf numFmtId="164" fontId="2" fillId="2" borderId="23" xfId="0" applyFont="1" applyFill="1" applyBorder="1" applyAlignment="1">
      <alignment/>
    </xf>
    <xf numFmtId="164" fontId="2" fillId="2" borderId="25" xfId="0" applyFont="1" applyFill="1" applyBorder="1" applyAlignment="1">
      <alignment vertical="center"/>
    </xf>
    <xf numFmtId="164" fontId="2" fillId="2" borderId="26" xfId="0" applyFont="1" applyFill="1" applyBorder="1" applyAlignment="1">
      <alignment/>
    </xf>
    <xf numFmtId="164" fontId="2" fillId="2" borderId="0" xfId="0" applyFont="1" applyFill="1" applyAlignment="1">
      <alignment/>
    </xf>
    <xf numFmtId="164" fontId="15" fillId="2" borderId="0" xfId="0" applyFont="1" applyFill="1" applyBorder="1" applyAlignment="1">
      <alignment wrapText="1"/>
    </xf>
    <xf numFmtId="164" fontId="15" fillId="2"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2"/>
  </sheetPr>
  <dimension ref="A1:FE39"/>
  <sheetViews>
    <sheetView tabSelected="1" zoomScale="70" zoomScaleNormal="70" zoomScaleSheetLayoutView="110" workbookViewId="0" topLeftCell="A1">
      <selection activeCell="ES20" sqref="ES20"/>
    </sheetView>
  </sheetViews>
  <sheetFormatPr defaultColWidth="9.00390625" defaultRowHeight="12.75"/>
  <cols>
    <col min="1" max="9" width="0.6171875" style="1" customWidth="1"/>
    <col min="10" max="10" width="2.75390625" style="1" customWidth="1"/>
    <col min="11" max="26" width="0.6171875" style="1" customWidth="1"/>
    <col min="27" max="27" width="4.625" style="1" customWidth="1"/>
    <col min="28" max="63" width="0.6171875" style="1" customWidth="1"/>
    <col min="64" max="64" width="8.00390625" style="1" customWidth="1"/>
    <col min="65" max="83" width="0.6171875" style="1" customWidth="1"/>
    <col min="84" max="84" width="1.25" style="1" customWidth="1"/>
    <col min="85" max="87" width="0.6171875" style="1" customWidth="1"/>
    <col min="88" max="88" width="1.875" style="1" customWidth="1"/>
    <col min="89" max="121" width="0.6171875" style="1" customWidth="1"/>
    <col min="122" max="127" width="0.6171875" style="1" hidden="1" customWidth="1"/>
    <col min="128" max="160" width="0.6171875" style="1" customWidth="1"/>
    <col min="161" max="161" width="8.50390625" style="1" customWidth="1"/>
    <col min="162" max="16384" width="0.6171875" style="1" customWidth="1"/>
  </cols>
  <sheetData>
    <row r="1" spans="106:161" ht="11.2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row>
    <row r="2" spans="106:161" s="3" customFormat="1" ht="10.5" hidden="1">
      <c r="DB2" s="4" t="s">
        <v>1</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row>
    <row r="3" spans="106:161" s="3" customFormat="1" ht="42" customHeight="1" hidden="1">
      <c r="DB3" s="5" t="s">
        <v>2</v>
      </c>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row>
    <row r="4" ht="6" customHeight="1"/>
    <row r="5" spans="106:161" s="3" customFormat="1" ht="10.5" customHeight="1">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row>
    <row r="6" ht="18" customHeight="1"/>
    <row r="7" spans="127:161" s="3" customFormat="1" ht="10.5">
      <c r="DW7" s="6" t="s">
        <v>3</v>
      </c>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row>
    <row r="8" spans="127:161" s="3" customFormat="1" ht="10.5">
      <c r="DW8" s="7" t="s">
        <v>4</v>
      </c>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row>
    <row r="9" spans="127:161" s="8" customFormat="1" ht="8.25">
      <c r="DW9" s="9" t="s">
        <v>5</v>
      </c>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row>
    <row r="10" spans="127:161" s="3" customFormat="1" ht="10.5">
      <c r="DW10" s="7" t="s">
        <v>6</v>
      </c>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row>
    <row r="11" spans="127:161" s="8" customFormat="1" ht="8.25">
      <c r="DW11" s="9" t="s">
        <v>7</v>
      </c>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row>
    <row r="12" spans="127:161" s="3" customFormat="1" ht="10.5">
      <c r="DW12" s="7"/>
      <c r="DX12" s="7"/>
      <c r="DY12" s="7"/>
      <c r="DZ12" s="7"/>
      <c r="EA12" s="7"/>
      <c r="EB12" s="7"/>
      <c r="EC12" s="7"/>
      <c r="ED12" s="7"/>
      <c r="EE12" s="7"/>
      <c r="EF12" s="7"/>
      <c r="EG12" s="7"/>
      <c r="EH12" s="7"/>
      <c r="EI12" s="7"/>
      <c r="EL12" s="7" t="s">
        <v>8</v>
      </c>
      <c r="EM12" s="7"/>
      <c r="EN12" s="7"/>
      <c r="EO12" s="7"/>
      <c r="EP12" s="7"/>
      <c r="EQ12" s="7"/>
      <c r="ER12" s="7"/>
      <c r="ES12" s="7"/>
      <c r="ET12" s="7"/>
      <c r="EU12" s="7"/>
      <c r="EV12" s="7"/>
      <c r="EW12" s="7"/>
      <c r="EX12" s="7"/>
      <c r="EY12" s="7"/>
      <c r="EZ12" s="7"/>
      <c r="FA12" s="7"/>
      <c r="FB12" s="7"/>
      <c r="FC12" s="7"/>
      <c r="FD12" s="7"/>
      <c r="FE12" s="7"/>
    </row>
    <row r="13" spans="127:161" s="8" customFormat="1" ht="8.25">
      <c r="DW13" s="9" t="s">
        <v>9</v>
      </c>
      <c r="DX13" s="9"/>
      <c r="DY13" s="9"/>
      <c r="DZ13" s="9"/>
      <c r="EA13" s="9"/>
      <c r="EB13" s="9"/>
      <c r="EC13" s="9"/>
      <c r="ED13" s="9"/>
      <c r="EE13" s="9"/>
      <c r="EF13" s="9"/>
      <c r="EG13" s="9"/>
      <c r="EH13" s="9"/>
      <c r="EI13" s="9"/>
      <c r="EL13" s="9" t="s">
        <v>10</v>
      </c>
      <c r="EM13" s="9"/>
      <c r="EN13" s="9"/>
      <c r="EO13" s="9"/>
      <c r="EP13" s="9"/>
      <c r="EQ13" s="9"/>
      <c r="ER13" s="9"/>
      <c r="ES13" s="9"/>
      <c r="ET13" s="9"/>
      <c r="EU13" s="9"/>
      <c r="EV13" s="9"/>
      <c r="EW13" s="9"/>
      <c r="EX13" s="9"/>
      <c r="EY13" s="9"/>
      <c r="EZ13" s="9"/>
      <c r="FA13" s="9"/>
      <c r="FB13" s="9"/>
      <c r="FC13" s="9"/>
      <c r="FD13" s="9"/>
      <c r="FE13" s="9"/>
    </row>
    <row r="14" spans="127:156" s="3" customFormat="1" ht="12.75">
      <c r="DW14" s="4" t="s">
        <v>11</v>
      </c>
      <c r="DX14" s="4"/>
      <c r="DY14" s="10"/>
      <c r="DZ14" s="10"/>
      <c r="EA14" s="10"/>
      <c r="EB14" s="3" t="s">
        <v>11</v>
      </c>
      <c r="EE14" s="10"/>
      <c r="EF14" s="10"/>
      <c r="EG14" s="10"/>
      <c r="EH14" s="10"/>
      <c r="EI14" s="10"/>
      <c r="EJ14" s="10"/>
      <c r="EK14" s="10"/>
      <c r="EL14" s="10"/>
      <c r="EM14" s="10"/>
      <c r="EN14" s="10"/>
      <c r="EO14" s="10"/>
      <c r="EP14" s="10"/>
      <c r="EQ14" s="10"/>
      <c r="ER14" s="10"/>
      <c r="ES14" s="10"/>
      <c r="ET14" s="4">
        <v>20</v>
      </c>
      <c r="EU14" s="4"/>
      <c r="EV14" s="4"/>
      <c r="EW14" s="11" t="s">
        <v>12</v>
      </c>
      <c r="EX14" s="11"/>
      <c r="EY14" s="11"/>
      <c r="EZ14" s="3" t="s">
        <v>13</v>
      </c>
    </row>
    <row r="16" spans="96:100" s="12" customFormat="1" ht="12">
      <c r="CR16" s="13" t="s">
        <v>14</v>
      </c>
      <c r="CS16" s="14" t="s">
        <v>12</v>
      </c>
      <c r="CT16" s="14"/>
      <c r="CU16" s="14"/>
      <c r="CV16" s="12" t="s">
        <v>13</v>
      </c>
    </row>
    <row r="17" spans="51:161" s="12" customFormat="1" ht="12">
      <c r="AY17" s="13" t="s">
        <v>15</v>
      </c>
      <c r="AZ17" s="13"/>
      <c r="BA17" s="13"/>
      <c r="BB17" s="13"/>
      <c r="BC17" s="13"/>
      <c r="BD17" s="13"/>
      <c r="BE17" s="13"/>
      <c r="BF17" s="14" t="s">
        <v>12</v>
      </c>
      <c r="BG17" s="14"/>
      <c r="BH17" s="14"/>
      <c r="BI17" s="13" t="s">
        <v>16</v>
      </c>
      <c r="BJ17" s="13"/>
      <c r="BK17" s="13"/>
      <c r="BL17" s="13"/>
      <c r="BM17" s="13"/>
      <c r="BN17" s="13"/>
      <c r="BO17" s="13"/>
      <c r="BP17" s="13"/>
      <c r="BQ17" s="13"/>
      <c r="BR17" s="13"/>
      <c r="BS17" s="13"/>
      <c r="BT17" s="13"/>
      <c r="BU17" s="13"/>
      <c r="BV17" s="13"/>
      <c r="BW17" s="13"/>
      <c r="BX17" s="13"/>
      <c r="BY17" s="13"/>
      <c r="BZ17" s="13"/>
      <c r="CA17" s="13"/>
      <c r="CB17" s="13"/>
      <c r="CC17" s="13"/>
      <c r="CD17" s="13"/>
      <c r="CE17" s="14" t="s">
        <v>17</v>
      </c>
      <c r="CF17" s="14"/>
      <c r="CG17" s="14"/>
      <c r="CH17" s="13" t="s">
        <v>18</v>
      </c>
      <c r="CI17" s="13"/>
      <c r="CJ17" s="13"/>
      <c r="CK17" s="13"/>
      <c r="CL17" s="13"/>
      <c r="CM17" s="14" t="s">
        <v>19</v>
      </c>
      <c r="CN17" s="14"/>
      <c r="CO17" s="14"/>
      <c r="CP17" s="12" t="s">
        <v>20</v>
      </c>
      <c r="ES17" s="15" t="s">
        <v>21</v>
      </c>
      <c r="ET17" s="15"/>
      <c r="EU17" s="15"/>
      <c r="EV17" s="15"/>
      <c r="EW17" s="15"/>
      <c r="EX17" s="15"/>
      <c r="EY17" s="15"/>
      <c r="EZ17" s="15"/>
      <c r="FA17" s="15"/>
      <c r="FB17" s="15"/>
      <c r="FC17" s="15"/>
      <c r="FD17" s="15"/>
      <c r="FE17" s="15"/>
    </row>
    <row r="18" spans="149:161" ht="12">
      <c r="ES18" s="15"/>
      <c r="ET18" s="15"/>
      <c r="EU18" s="15"/>
      <c r="EV18" s="15"/>
      <c r="EW18" s="15"/>
      <c r="EX18" s="15"/>
      <c r="EY18" s="15"/>
      <c r="EZ18" s="15"/>
      <c r="FA18" s="15"/>
      <c r="FB18" s="15"/>
      <c r="FC18" s="15"/>
      <c r="FD18" s="15"/>
      <c r="FE18" s="15"/>
    </row>
    <row r="19" spans="59:161" ht="12.75" customHeight="1">
      <c r="BG19" s="16" t="s">
        <v>22</v>
      </c>
      <c r="BH19" s="16"/>
      <c r="BI19" s="16"/>
      <c r="BJ19" s="16"/>
      <c r="BK19" s="17" t="s">
        <v>12</v>
      </c>
      <c r="BL19" s="17"/>
      <c r="BM19" s="17"/>
      <c r="BN19" s="1" t="s">
        <v>11</v>
      </c>
      <c r="BQ19" s="17" t="s">
        <v>23</v>
      </c>
      <c r="BR19" s="17"/>
      <c r="BS19" s="17"/>
      <c r="BT19" s="17"/>
      <c r="BU19" s="17"/>
      <c r="BV19" s="17"/>
      <c r="BW19" s="17"/>
      <c r="BX19" s="17"/>
      <c r="BY19" s="17"/>
      <c r="BZ19" s="17"/>
      <c r="CA19" s="17"/>
      <c r="CB19" s="17"/>
      <c r="CC19" s="17"/>
      <c r="CD19" s="17"/>
      <c r="CE19" s="17"/>
      <c r="CF19" s="16">
        <v>20</v>
      </c>
      <c r="CG19" s="16"/>
      <c r="CH19" s="16"/>
      <c r="CI19" s="18" t="s">
        <v>12</v>
      </c>
      <c r="CJ19" s="18"/>
      <c r="CK19" s="18"/>
      <c r="CL19" s="1" t="s">
        <v>24</v>
      </c>
      <c r="EQ19" s="16" t="s">
        <v>25</v>
      </c>
      <c r="ES19" s="19" t="s">
        <v>26</v>
      </c>
      <c r="ET19" s="19"/>
      <c r="EU19" s="19"/>
      <c r="EV19" s="19"/>
      <c r="EW19" s="19"/>
      <c r="EX19" s="19"/>
      <c r="EY19" s="19"/>
      <c r="EZ19" s="19"/>
      <c r="FA19" s="19"/>
      <c r="FB19" s="19"/>
      <c r="FC19" s="19"/>
      <c r="FD19" s="19"/>
      <c r="FE19" s="19"/>
    </row>
    <row r="20" spans="1:161" ht="18" customHeight="1">
      <c r="A20" s="1" t="s">
        <v>27</v>
      </c>
      <c r="EQ20" s="16" t="s">
        <v>28</v>
      </c>
      <c r="ES20" s="20" t="s">
        <v>29</v>
      </c>
      <c r="ET20" s="20"/>
      <c r="EU20" s="20"/>
      <c r="EV20" s="20"/>
      <c r="EW20" s="20"/>
      <c r="EX20" s="20"/>
      <c r="EY20" s="20"/>
      <c r="EZ20" s="20"/>
      <c r="FA20" s="20"/>
      <c r="FB20" s="20"/>
      <c r="FC20" s="20"/>
      <c r="FD20" s="20"/>
      <c r="FE20" s="20"/>
    </row>
    <row r="21" spans="1:161" ht="11.25" customHeight="1">
      <c r="A21" s="1" t="s">
        <v>30</v>
      </c>
      <c r="AB21" s="21" t="s">
        <v>6</v>
      </c>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EQ21" s="16" t="s">
        <v>31</v>
      </c>
      <c r="ES21" s="20" t="s">
        <v>32</v>
      </c>
      <c r="ET21" s="20"/>
      <c r="EU21" s="20"/>
      <c r="EV21" s="20"/>
      <c r="EW21" s="20"/>
      <c r="EX21" s="20"/>
      <c r="EY21" s="20"/>
      <c r="EZ21" s="20"/>
      <c r="FA21" s="20"/>
      <c r="FB21" s="20"/>
      <c r="FC21" s="20"/>
      <c r="FD21" s="20"/>
      <c r="FE21" s="20"/>
    </row>
    <row r="22" spans="147:161" ht="11.25">
      <c r="EQ22" s="16" t="s">
        <v>28</v>
      </c>
      <c r="ES22" s="20" t="s">
        <v>33</v>
      </c>
      <c r="ET22" s="20"/>
      <c r="EU22" s="20"/>
      <c r="EV22" s="20"/>
      <c r="EW22" s="20"/>
      <c r="EX22" s="20"/>
      <c r="EY22" s="20"/>
      <c r="EZ22" s="20"/>
      <c r="FA22" s="20"/>
      <c r="FB22" s="20"/>
      <c r="FC22" s="20"/>
      <c r="FD22" s="20"/>
      <c r="FE22" s="20"/>
    </row>
    <row r="23" spans="147:161" ht="11.25">
      <c r="EQ23" s="16" t="s">
        <v>34</v>
      </c>
      <c r="ES23" s="20" t="s">
        <v>35</v>
      </c>
      <c r="ET23" s="20"/>
      <c r="EU23" s="20"/>
      <c r="EV23" s="20"/>
      <c r="EW23" s="20"/>
      <c r="EX23" s="20"/>
      <c r="EY23" s="20"/>
      <c r="EZ23" s="20"/>
      <c r="FA23" s="20"/>
      <c r="FB23" s="20"/>
      <c r="FC23" s="20"/>
      <c r="FD23" s="20"/>
      <c r="FE23" s="20"/>
    </row>
    <row r="24" spans="1:161" ht="11.25">
      <c r="A24" s="1" t="s">
        <v>36</v>
      </c>
      <c r="K24" s="21" t="s">
        <v>37</v>
      </c>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EQ24" s="16" t="s">
        <v>38</v>
      </c>
      <c r="ES24" s="20" t="s">
        <v>39</v>
      </c>
      <c r="ET24" s="20"/>
      <c r="EU24" s="20"/>
      <c r="EV24" s="20"/>
      <c r="EW24" s="20"/>
      <c r="EX24" s="20"/>
      <c r="EY24" s="20"/>
      <c r="EZ24" s="20"/>
      <c r="FA24" s="20"/>
      <c r="FB24" s="20"/>
      <c r="FC24" s="20"/>
      <c r="FD24" s="20"/>
      <c r="FE24" s="20"/>
    </row>
    <row r="25" spans="1:161" ht="18" customHeight="1">
      <c r="A25" s="1" t="s">
        <v>40</v>
      </c>
      <c r="EQ25" s="16" t="s">
        <v>41</v>
      </c>
      <c r="ES25" s="22" t="s">
        <v>42</v>
      </c>
      <c r="ET25" s="22"/>
      <c r="EU25" s="22"/>
      <c r="EV25" s="22"/>
      <c r="EW25" s="22"/>
      <c r="EX25" s="22"/>
      <c r="EY25" s="22"/>
      <c r="EZ25" s="22"/>
      <c r="FA25" s="22"/>
      <c r="FB25" s="22"/>
      <c r="FC25" s="22"/>
      <c r="FD25" s="22"/>
      <c r="FE25" s="22"/>
    </row>
    <row r="26" spans="147:161" ht="18" customHeight="1">
      <c r="EQ26" s="16"/>
      <c r="ES26" s="23"/>
      <c r="ET26" s="23"/>
      <c r="EU26" s="23"/>
      <c r="EV26" s="23"/>
      <c r="EW26" s="23"/>
      <c r="EX26" s="23"/>
      <c r="EY26" s="23"/>
      <c r="EZ26" s="23"/>
      <c r="FA26" s="23"/>
      <c r="FB26" s="23"/>
      <c r="FC26" s="23"/>
      <c r="FD26" s="23"/>
      <c r="FE26" s="23"/>
    </row>
    <row r="27" spans="147:161" ht="18" customHeight="1">
      <c r="EQ27" s="16"/>
      <c r="ES27" s="23"/>
      <c r="ET27" s="23"/>
      <c r="EU27" s="23"/>
      <c r="EV27" s="23"/>
      <c r="EW27" s="23"/>
      <c r="EX27" s="23"/>
      <c r="EY27" s="23"/>
      <c r="EZ27" s="23"/>
      <c r="FA27" s="23"/>
      <c r="FB27" s="23"/>
      <c r="FC27" s="23"/>
      <c r="FD27" s="23"/>
      <c r="FE27" s="23"/>
    </row>
    <row r="28" spans="147:161" ht="18" customHeight="1">
      <c r="EQ28" s="16"/>
      <c r="ES28" s="23"/>
      <c r="ET28" s="23"/>
      <c r="EU28" s="23"/>
      <c r="EV28" s="23"/>
      <c r="EW28" s="23"/>
      <c r="EX28" s="23"/>
      <c r="EY28" s="23"/>
      <c r="EZ28" s="23"/>
      <c r="FA28" s="23"/>
      <c r="FB28" s="23"/>
      <c r="FC28" s="23"/>
      <c r="FD28" s="23"/>
      <c r="FE28" s="23"/>
    </row>
    <row r="29" spans="147:161" ht="18" customHeight="1">
      <c r="EQ29" s="16"/>
      <c r="ES29" s="23"/>
      <c r="ET29" s="23"/>
      <c r="EU29" s="23"/>
      <c r="EV29" s="23"/>
      <c r="EW29" s="23"/>
      <c r="EX29" s="23"/>
      <c r="EY29" s="23"/>
      <c r="EZ29" s="23"/>
      <c r="FA29" s="23"/>
      <c r="FB29" s="23"/>
      <c r="FC29" s="23"/>
      <c r="FD29" s="23"/>
      <c r="FE29" s="23"/>
    </row>
    <row r="30" spans="147:161" ht="18" customHeight="1">
      <c r="EQ30" s="16"/>
      <c r="ES30" s="23"/>
      <c r="ET30" s="23"/>
      <c r="EU30" s="23"/>
      <c r="EV30" s="23"/>
      <c r="EW30" s="23"/>
      <c r="EX30" s="23"/>
      <c r="EY30" s="23"/>
      <c r="EZ30" s="23"/>
      <c r="FA30" s="23"/>
      <c r="FB30" s="23"/>
      <c r="FC30" s="23"/>
      <c r="FD30" s="23"/>
      <c r="FE30" s="23"/>
    </row>
    <row r="31" spans="147:161" ht="18" customHeight="1">
      <c r="EQ31" s="16"/>
      <c r="ES31" s="23"/>
      <c r="ET31" s="23"/>
      <c r="EU31" s="23"/>
      <c r="EV31" s="23"/>
      <c r="EW31" s="23"/>
      <c r="EX31" s="23"/>
      <c r="EY31" s="23"/>
      <c r="EZ31" s="23"/>
      <c r="FA31" s="23"/>
      <c r="FB31" s="23"/>
      <c r="FC31" s="23"/>
      <c r="FD31" s="23"/>
      <c r="FE31" s="23"/>
    </row>
    <row r="32" spans="147:161" ht="18" customHeight="1">
      <c r="EQ32" s="16"/>
      <c r="ES32" s="23"/>
      <c r="ET32" s="23"/>
      <c r="EU32" s="23"/>
      <c r="EV32" s="23"/>
      <c r="EW32" s="23"/>
      <c r="EX32" s="23"/>
      <c r="EY32" s="23"/>
      <c r="EZ32" s="23"/>
      <c r="FA32" s="23"/>
      <c r="FB32" s="23"/>
      <c r="FC32" s="23"/>
      <c r="FD32" s="23"/>
      <c r="FE32" s="23"/>
    </row>
    <row r="33" spans="147:161" ht="18" customHeight="1">
      <c r="EQ33" s="16"/>
      <c r="ES33" s="23"/>
      <c r="ET33" s="23"/>
      <c r="EU33" s="23"/>
      <c r="EV33" s="23"/>
      <c r="EW33" s="23"/>
      <c r="EX33" s="23"/>
      <c r="EY33" s="23"/>
      <c r="EZ33" s="23"/>
      <c r="FA33" s="23"/>
      <c r="FB33" s="23"/>
      <c r="FC33" s="23"/>
      <c r="FD33" s="23"/>
      <c r="FE33" s="23"/>
    </row>
    <row r="34" spans="147:161" ht="18" customHeight="1">
      <c r="EQ34" s="16"/>
      <c r="ES34" s="23"/>
      <c r="ET34" s="23"/>
      <c r="EU34" s="23"/>
      <c r="EV34" s="23"/>
      <c r="EW34" s="23"/>
      <c r="EX34" s="23"/>
      <c r="EY34" s="23"/>
      <c r="EZ34" s="23"/>
      <c r="FA34" s="23"/>
      <c r="FB34" s="23"/>
      <c r="FC34" s="23"/>
      <c r="FD34" s="23"/>
      <c r="FE34" s="23"/>
    </row>
    <row r="35" spans="147:161" ht="18" customHeight="1">
      <c r="EQ35" s="16"/>
      <c r="ES35" s="23"/>
      <c r="ET35" s="23"/>
      <c r="EU35" s="23"/>
      <c r="EV35" s="23"/>
      <c r="EW35" s="23"/>
      <c r="EX35" s="23"/>
      <c r="EY35" s="23"/>
      <c r="EZ35" s="23"/>
      <c r="FA35" s="23"/>
      <c r="FB35" s="23"/>
      <c r="FC35" s="23"/>
      <c r="FD35" s="23"/>
      <c r="FE35" s="23"/>
    </row>
    <row r="36" spans="147:161" ht="18" customHeight="1">
      <c r="EQ36" s="16"/>
      <c r="ES36" s="23"/>
      <c r="ET36" s="23"/>
      <c r="EU36" s="23"/>
      <c r="EV36" s="23"/>
      <c r="EW36" s="23"/>
      <c r="EX36" s="23"/>
      <c r="EY36" s="23"/>
      <c r="EZ36" s="23"/>
      <c r="FA36" s="23"/>
      <c r="FB36" s="23"/>
      <c r="FC36" s="23"/>
      <c r="FD36" s="23"/>
      <c r="FE36" s="23"/>
    </row>
    <row r="38" ht="3" customHeight="1"/>
    <row r="39" s="3" customFormat="1" ht="11.25" customHeight="1">
      <c r="A39" s="24" t="s">
        <v>43</v>
      </c>
    </row>
  </sheetData>
  <sheetProtection selectLockedCells="1" selectUnlockedCells="1"/>
  <mergeCells count="44">
    <mergeCell ref="DB1:FE1"/>
    <mergeCell ref="DB2:FE2"/>
    <mergeCell ref="DB3:FE3"/>
    <mergeCell ref="DB5:FE5"/>
    <mergeCell ref="DW7:FE7"/>
    <mergeCell ref="DW8:FE8"/>
    <mergeCell ref="DW9:FE9"/>
    <mergeCell ref="DW10:FE10"/>
    <mergeCell ref="DW11:FE11"/>
    <mergeCell ref="DW12:EI12"/>
    <mergeCell ref="EL12:FE12"/>
    <mergeCell ref="DW13:EI13"/>
    <mergeCell ref="EL13:FE13"/>
    <mergeCell ref="DW14:DX14"/>
    <mergeCell ref="DY14:EA14"/>
    <mergeCell ref="EB14:EC14"/>
    <mergeCell ref="EE14:ES14"/>
    <mergeCell ref="ET14:EV14"/>
    <mergeCell ref="EW14:EY14"/>
    <mergeCell ref="CS16:CU16"/>
    <mergeCell ref="AY17:BE17"/>
    <mergeCell ref="BF17:BH17"/>
    <mergeCell ref="BI17:CD17"/>
    <mergeCell ref="CE17:CG17"/>
    <mergeCell ref="CH17:CL17"/>
    <mergeCell ref="CM17:CO17"/>
    <mergeCell ref="CP17:CX17"/>
    <mergeCell ref="ES17:FE18"/>
    <mergeCell ref="BG19:BJ19"/>
    <mergeCell ref="BK19:BM19"/>
    <mergeCell ref="BN19:BO19"/>
    <mergeCell ref="BQ19:CE19"/>
    <mergeCell ref="CF19:CH19"/>
    <mergeCell ref="CI19:CK19"/>
    <mergeCell ref="ES19:FE19"/>
    <mergeCell ref="A20:AA20"/>
    <mergeCell ref="ES20:FE20"/>
    <mergeCell ref="AB21:DP21"/>
    <mergeCell ref="ES21:FE21"/>
    <mergeCell ref="ES22:FE22"/>
    <mergeCell ref="ES23:FE23"/>
    <mergeCell ref="K24:DP24"/>
    <mergeCell ref="ES24:FE24"/>
    <mergeCell ref="ES25:FE25"/>
  </mergeCells>
  <printOptions/>
  <pageMargins left="0.5902777777777778" right="0.5118055555555555" top="0.7875" bottom="0.31527777777777777" header="0.5118055555555555" footer="0.5118055555555555"/>
  <pageSetup horizontalDpi="300" verticalDpi="300" orientation="landscape" paperSize="9" scale="95"/>
</worksheet>
</file>

<file path=xl/worksheets/sheet2.xml><?xml version="1.0" encoding="utf-8"?>
<worksheet xmlns="http://schemas.openxmlformats.org/spreadsheetml/2006/main" xmlns:r="http://schemas.openxmlformats.org/officeDocument/2006/relationships">
  <sheetPr>
    <tabColor indexed="22"/>
    <pageSetUpPr fitToPage="1"/>
  </sheetPr>
  <dimension ref="A2:H241"/>
  <sheetViews>
    <sheetView zoomScale="70" zoomScaleNormal="70" workbookViewId="0" topLeftCell="A23">
      <selection activeCell="D52" sqref="D52"/>
    </sheetView>
  </sheetViews>
  <sheetFormatPr defaultColWidth="9.00390625" defaultRowHeight="12.75"/>
  <cols>
    <col min="1" max="1" width="79.75390625" style="25" customWidth="1"/>
    <col min="2" max="2" width="6.875" style="25" customWidth="1"/>
    <col min="3" max="3" width="12.875" style="25" customWidth="1"/>
    <col min="4" max="4" width="7.50390625" style="25" customWidth="1"/>
    <col min="5" max="5" width="21.25390625" style="25" customWidth="1"/>
    <col min="6" max="6" width="22.875" style="25" customWidth="1"/>
    <col min="7" max="7" width="28.50390625" style="25" customWidth="1"/>
    <col min="8" max="8" width="8.75390625" style="25" customWidth="1"/>
    <col min="9" max="16384" width="8.875" style="25" customWidth="1"/>
  </cols>
  <sheetData>
    <row r="2" spans="1:8" ht="18.75" customHeight="1">
      <c r="A2" s="26" t="s">
        <v>44</v>
      </c>
      <c r="B2" s="26"/>
      <c r="C2" s="26"/>
      <c r="D2" s="26"/>
      <c r="E2" s="26"/>
      <c r="F2" s="26"/>
      <c r="G2" s="26"/>
      <c r="H2" s="26"/>
    </row>
    <row r="4" spans="1:8" ht="12.75" customHeight="1">
      <c r="A4" s="27" t="s">
        <v>45</v>
      </c>
      <c r="B4" s="28" t="s">
        <v>46</v>
      </c>
      <c r="C4" s="28" t="s">
        <v>47</v>
      </c>
      <c r="D4" s="28" t="s">
        <v>48</v>
      </c>
      <c r="E4" s="27" t="s">
        <v>49</v>
      </c>
      <c r="F4" s="27"/>
      <c r="G4" s="27"/>
      <c r="H4" s="27"/>
    </row>
    <row r="5" spans="1:8" ht="63" customHeight="1">
      <c r="A5" s="27"/>
      <c r="B5" s="27"/>
      <c r="C5" s="27"/>
      <c r="D5" s="28"/>
      <c r="E5" s="28" t="s">
        <v>50</v>
      </c>
      <c r="F5" s="28" t="s">
        <v>51</v>
      </c>
      <c r="G5" s="28" t="s">
        <v>52</v>
      </c>
      <c r="H5" s="28" t="s">
        <v>53</v>
      </c>
    </row>
    <row r="6" spans="1:8" ht="13.5">
      <c r="A6" s="27">
        <v>1</v>
      </c>
      <c r="B6" s="29">
        <v>2</v>
      </c>
      <c r="C6" s="29">
        <v>3</v>
      </c>
      <c r="D6" s="29">
        <v>4</v>
      </c>
      <c r="E6" s="29">
        <v>5</v>
      </c>
      <c r="F6" s="29">
        <v>6</v>
      </c>
      <c r="G6" s="29">
        <v>7</v>
      </c>
      <c r="H6" s="29">
        <v>8</v>
      </c>
    </row>
    <row r="7" spans="1:8" ht="15.75">
      <c r="A7" s="30" t="s">
        <v>54</v>
      </c>
      <c r="B7" s="31" t="s">
        <v>55</v>
      </c>
      <c r="C7" s="32" t="s">
        <v>56</v>
      </c>
      <c r="D7" s="32" t="s">
        <v>56</v>
      </c>
      <c r="E7" s="33">
        <f>'Раздел 1.1'!E7+'Раздел 1.2'!E7+'Раздел 1.3'!E7+'Раздел 1.4'!E7</f>
        <v>1502836.38</v>
      </c>
      <c r="F7" s="33">
        <f>'Раздел 1.1'!F7+'Раздел 1.2'!F7+'Раздел 1.3'!F7+'Раздел 1.4'!F7</f>
        <v>0</v>
      </c>
      <c r="G7" s="33">
        <f>'Раздел 1.1'!G7+'Раздел 1.2'!G7+'Раздел 1.3'!G7+'Раздел 1.4'!G7</f>
        <v>0</v>
      </c>
      <c r="H7" s="34"/>
    </row>
    <row r="8" spans="1:8" ht="15.75">
      <c r="A8" s="30" t="s">
        <v>57</v>
      </c>
      <c r="B8" s="35" t="s">
        <v>58</v>
      </c>
      <c r="C8" s="27" t="s">
        <v>56</v>
      </c>
      <c r="D8" s="36" t="s">
        <v>56</v>
      </c>
      <c r="E8" s="33">
        <f>'Раздел 1.1'!E8+'Раздел 1.2'!E8+'Раздел 1.3'!E8+'Раздел 1.4'!E8</f>
        <v>0</v>
      </c>
      <c r="F8" s="33">
        <f>'Раздел 1.1'!F8+'Раздел 1.2'!F8+'Раздел 1.3'!F8+'Раздел 1.4'!F8</f>
        <v>0</v>
      </c>
      <c r="G8" s="33">
        <f>'Раздел 1.1'!G8+'Раздел 1.2'!G8+'Раздел 1.3'!G8+'Раздел 1.4'!G8</f>
        <v>0</v>
      </c>
      <c r="H8" s="37"/>
    </row>
    <row r="9" spans="1:8" ht="15.75">
      <c r="A9" s="38" t="s">
        <v>59</v>
      </c>
      <c r="B9" s="39" t="s">
        <v>60</v>
      </c>
      <c r="C9" s="40" t="s">
        <v>56</v>
      </c>
      <c r="D9" s="41" t="s">
        <v>56</v>
      </c>
      <c r="E9" s="33">
        <f>'Раздел 1.1'!E9+'Раздел 1.2'!E9+'Раздел 1.3'!E9+'Раздел 1.4'!E9</f>
        <v>120736397.14</v>
      </c>
      <c r="F9" s="33">
        <f>'Раздел 1.1'!F9+'Раздел 1.2'!F9+'Раздел 1.3'!F9+'Раздел 1.4'!F9</f>
        <v>133768661.14</v>
      </c>
      <c r="G9" s="33">
        <f>'Раздел 1.1'!G9+'Раздел 1.2'!G9+'Раздел 1.3'!G9+'Раздел 1.4'!G9</f>
        <v>137463675.59</v>
      </c>
      <c r="H9" s="42">
        <f>H10+H13+H23+H26+H31+H34</f>
        <v>0</v>
      </c>
    </row>
    <row r="10" spans="1:8" ht="24.75">
      <c r="A10" s="43" t="s">
        <v>61</v>
      </c>
      <c r="B10" s="35" t="s">
        <v>62</v>
      </c>
      <c r="C10" s="27">
        <v>120</v>
      </c>
      <c r="D10" s="36" t="s">
        <v>56</v>
      </c>
      <c r="E10" s="44">
        <f>E11</f>
        <v>0</v>
      </c>
      <c r="F10" s="44">
        <f>F11</f>
        <v>0</v>
      </c>
      <c r="G10" s="44">
        <f>G11</f>
        <v>0</v>
      </c>
      <c r="H10" s="45">
        <f>H11</f>
        <v>0</v>
      </c>
    </row>
    <row r="11" spans="1:8" ht="12.75" customHeight="1">
      <c r="A11" s="43" t="s">
        <v>63</v>
      </c>
      <c r="B11" s="35" t="s">
        <v>64</v>
      </c>
      <c r="C11" s="27">
        <v>120</v>
      </c>
      <c r="D11" s="46"/>
      <c r="E11" s="46"/>
      <c r="F11" s="46"/>
      <c r="G11" s="46"/>
      <c r="H11" s="47"/>
    </row>
    <row r="12" spans="1:8" ht="14.25">
      <c r="A12" s="43"/>
      <c r="B12" s="35"/>
      <c r="C12" s="27"/>
      <c r="D12" s="46"/>
      <c r="E12" s="46"/>
      <c r="F12" s="46"/>
      <c r="G12" s="46"/>
      <c r="H12" s="47"/>
    </row>
    <row r="13" spans="1:8" ht="15.75">
      <c r="A13" s="30" t="s">
        <v>65</v>
      </c>
      <c r="B13" s="35" t="s">
        <v>66</v>
      </c>
      <c r="C13" s="27">
        <v>130</v>
      </c>
      <c r="D13" s="36" t="s">
        <v>56</v>
      </c>
      <c r="E13" s="44">
        <f>'Раздел 1.1'!E13+'Раздел 1.2'!E13+'Раздел 1.3'!E13+'Раздел 1.4'!E13</f>
        <v>110489900</v>
      </c>
      <c r="F13" s="44">
        <f>'Раздел 1.1'!F13+'Раздел 1.2'!F13+'Раздел 1.3'!F13+'Раздел 1.4'!F13</f>
        <v>127599700</v>
      </c>
      <c r="G13" s="44">
        <f>'Раздел 1.1'!G13+'Раздел 1.2'!G13+'Раздел 1.3'!G13+'Раздел 1.4'!G13</f>
        <v>130978200</v>
      </c>
      <c r="H13" s="45">
        <f>H14+H15+H16</f>
        <v>0</v>
      </c>
    </row>
    <row r="14" spans="1:8" ht="53.25" customHeight="1">
      <c r="A14" s="43" t="s">
        <v>67</v>
      </c>
      <c r="B14" s="35" t="s">
        <v>68</v>
      </c>
      <c r="C14" s="27">
        <v>130</v>
      </c>
      <c r="D14" s="48"/>
      <c r="E14" s="44">
        <f>'Раздел 1.1'!E14+'Раздел 1.2'!E14+'Раздел 1.3'!E14+'Раздел 1.4'!E14</f>
        <v>104492200</v>
      </c>
      <c r="F14" s="44">
        <f>'Раздел 1.1'!F14+'Раздел 1.2'!F14+'Раздел 1.3'!F14+'Раздел 1.4'!F14</f>
        <v>121499700</v>
      </c>
      <c r="G14" s="44">
        <f>'Раздел 1.1'!G14+'Раздел 1.2'!G14+'Раздел 1.3'!G14+'Раздел 1.4'!G14</f>
        <v>124778200</v>
      </c>
      <c r="H14" s="37"/>
    </row>
    <row r="15" spans="1:8" ht="24.75">
      <c r="A15" s="43" t="s">
        <v>69</v>
      </c>
      <c r="B15" s="35" t="s">
        <v>70</v>
      </c>
      <c r="C15" s="27">
        <v>130</v>
      </c>
      <c r="D15" s="48"/>
      <c r="E15" s="44">
        <f>'Раздел 1.1'!E15+'Раздел 1.2'!E15+'Раздел 1.4'!E15+'Раздел 1.3'!E15</f>
        <v>0</v>
      </c>
      <c r="F15" s="44">
        <f>'Раздел 1.1'!F15+'Раздел 1.2'!F15+'Раздел 1.4'!F15+'Раздел 1.3'!F15</f>
        <v>0</v>
      </c>
      <c r="G15" s="44">
        <f>'Раздел 1.1'!G15+'Раздел 1.2'!G15+'Раздел 1.4'!G15+'Раздел 1.3'!G15</f>
        <v>0</v>
      </c>
      <c r="H15" s="37"/>
    </row>
    <row r="16" spans="1:8" ht="36">
      <c r="A16" s="43" t="s">
        <v>71</v>
      </c>
      <c r="B16" s="35" t="s">
        <v>72</v>
      </c>
      <c r="C16" s="27">
        <v>130</v>
      </c>
      <c r="D16" s="48"/>
      <c r="E16" s="44">
        <f>'Раздел 1.1'!E16+'Раздел 1.2'!E16+'Раздел 1.3'!E16+'Раздел 1.4'!E16</f>
        <v>5997700</v>
      </c>
      <c r="F16" s="44">
        <f>'Раздел 1.1'!F16+'Раздел 1.2'!F16+'Раздел 1.3'!F16+'Раздел 1.4'!F16</f>
        <v>6100000</v>
      </c>
      <c r="G16" s="44">
        <f>'Раздел 1.1'!G16+'Раздел 1.2'!G16+'Раздел 1.3'!G16+'Раздел 1.4'!G16</f>
        <v>6200000</v>
      </c>
      <c r="H16" s="45">
        <f>H17+H18+H19+H20</f>
        <v>0</v>
      </c>
    </row>
    <row r="17" spans="1:8" ht="69.75">
      <c r="A17" s="49" t="s">
        <v>73</v>
      </c>
      <c r="B17" s="35"/>
      <c r="C17" s="27"/>
      <c r="D17" s="48"/>
      <c r="E17" s="44">
        <f>'Раздел 1.1'!E17+'Раздел 1.2'!E17+'Раздел 1.3'!E17+'Раздел 1.4'!E17</f>
        <v>5000000</v>
      </c>
      <c r="F17" s="44">
        <f>'Раздел 1.1'!F17+'Раздел 1.2'!F17+'Раздел 1.3'!F17+'Раздел 1.4'!F17</f>
        <v>5100000</v>
      </c>
      <c r="G17" s="44">
        <f>'Раздел 1.1'!G17+'Раздел 1.2'!G17+'Раздел 1.3'!G17+'Раздел 1.4'!G17</f>
        <v>5200000</v>
      </c>
      <c r="H17" s="37"/>
    </row>
    <row r="18" spans="1:8" ht="58.5">
      <c r="A18" s="49" t="s">
        <v>74</v>
      </c>
      <c r="B18" s="35"/>
      <c r="C18" s="27"/>
      <c r="D18" s="48"/>
      <c r="E18" s="44">
        <f>'Раздел 1.1'!E18+'Раздел 1.2'!E18+'Раздел 1.3'!E18+'Раздел 1.4'!E18</f>
        <v>497700</v>
      </c>
      <c r="F18" s="44">
        <f>'Раздел 1.1'!F18+'Раздел 1.2'!F18+'Раздел 1.3'!F18+'Раздел 1.4'!F18</f>
        <v>500000</v>
      </c>
      <c r="G18" s="44">
        <f>'Раздел 1.1'!G18+'Раздел 1.2'!G18+'Раздел 1.3'!G18+'Раздел 1.4'!G18</f>
        <v>500000</v>
      </c>
      <c r="H18" s="37"/>
    </row>
    <row r="19" spans="1:8" ht="58.5">
      <c r="A19" s="49" t="s">
        <v>75</v>
      </c>
      <c r="B19" s="35"/>
      <c r="C19" s="27"/>
      <c r="D19" s="48"/>
      <c r="E19" s="44">
        <f>'Раздел 1.1'!E19+'Раздел 1.2'!E19+'Раздел 1.3'!E19+'Раздел 1.4'!E19</f>
        <v>500000</v>
      </c>
      <c r="F19" s="44">
        <f>'Раздел 1.1'!F19+'Раздел 1.2'!F19+'Раздел 1.3'!F19+'Раздел 1.4'!F19</f>
        <v>500000</v>
      </c>
      <c r="G19" s="44">
        <f>'Раздел 1.1'!G19+'Раздел 1.2'!G19+'Раздел 1.3'!G19+'Раздел 1.4'!G19</f>
        <v>500000</v>
      </c>
      <c r="H19" s="37"/>
    </row>
    <row r="20" spans="1:8" ht="15.75">
      <c r="A20" s="30"/>
      <c r="B20" s="35"/>
      <c r="C20" s="50"/>
      <c r="D20" s="48"/>
      <c r="E20" s="44">
        <f>'Раздел 1.1'!E20+'Раздел 1.2'!E20+'Раздел 1.4'!E20+'Раздел 1.3'!E20</f>
        <v>0</v>
      </c>
      <c r="F20" s="44">
        <f>'Раздел 1.1'!F20+'Раздел 1.2'!F20+'Раздел 1.4'!F20+'Раздел 1.3'!F20</f>
        <v>0</v>
      </c>
      <c r="G20" s="44">
        <f>'Раздел 1.1'!G20+'Раздел 1.2'!G20+'Раздел 1.4'!G20+'Раздел 1.3'!G20</f>
        <v>0</v>
      </c>
      <c r="H20" s="37"/>
    </row>
    <row r="21" spans="1:8" ht="15.75">
      <c r="A21" s="30" t="s">
        <v>76</v>
      </c>
      <c r="B21" s="35" t="s">
        <v>77</v>
      </c>
      <c r="C21" s="51">
        <v>130</v>
      </c>
      <c r="D21" s="48"/>
      <c r="E21" s="44">
        <f>'Раздел 1.1'!E21+'Раздел 1.2'!E21+'Раздел 1.4'!E21+'Раздел 1.3'!E21</f>
        <v>0</v>
      </c>
      <c r="F21" s="44">
        <f>'Раздел 1.1'!F21+'Раздел 1.2'!F21+'Раздел 1.4'!F21+'Раздел 1.3'!F21</f>
        <v>0</v>
      </c>
      <c r="G21" s="44">
        <f>'Раздел 1.1'!G21+'Раздел 1.2'!G21+'Раздел 1.4'!G21+'Раздел 1.3'!G21</f>
        <v>0</v>
      </c>
      <c r="H21" s="37"/>
    </row>
    <row r="22" spans="1:8" ht="15.75">
      <c r="A22" s="30" t="s">
        <v>78</v>
      </c>
      <c r="B22" s="35" t="s">
        <v>79</v>
      </c>
      <c r="C22" s="51">
        <v>130</v>
      </c>
      <c r="D22" s="48"/>
      <c r="E22" s="44">
        <f>'Раздел 1.1'!E22+'Раздел 1.2'!E22+'Раздел 1.4'!E22+'Раздел 1.3'!E22</f>
        <v>0</v>
      </c>
      <c r="F22" s="44">
        <f>'Раздел 1.1'!F22+'Раздел 1.2'!F22+'Раздел 1.4'!F22+'Раздел 1.3'!F22</f>
        <v>0</v>
      </c>
      <c r="G22" s="44">
        <f>'Раздел 1.1'!G22+'Раздел 1.2'!G22+'Раздел 1.4'!G22+'Раздел 1.3'!G22</f>
        <v>0</v>
      </c>
      <c r="H22" s="37"/>
    </row>
    <row r="23" spans="1:8" ht="15.75">
      <c r="A23" s="30" t="s">
        <v>80</v>
      </c>
      <c r="B23" s="35" t="s">
        <v>81</v>
      </c>
      <c r="C23" s="27">
        <v>140</v>
      </c>
      <c r="D23" s="36" t="s">
        <v>56</v>
      </c>
      <c r="E23" s="44">
        <f>E24</f>
        <v>2300</v>
      </c>
      <c r="F23" s="44">
        <f>F24</f>
        <v>0</v>
      </c>
      <c r="G23" s="44">
        <f>G24</f>
        <v>0</v>
      </c>
      <c r="H23" s="45">
        <f>H24</f>
        <v>0</v>
      </c>
    </row>
    <row r="24" spans="1:8" ht="9" customHeight="1">
      <c r="A24" s="52" t="s">
        <v>82</v>
      </c>
      <c r="B24" s="53">
        <v>1310</v>
      </c>
      <c r="C24" s="27">
        <v>140</v>
      </c>
      <c r="D24" s="36"/>
      <c r="E24" s="44">
        <f>'Раздел 1.4'!E24</f>
        <v>2300</v>
      </c>
      <c r="F24" s="44">
        <f>'Раздел 1.4'!F24</f>
        <v>0</v>
      </c>
      <c r="G24" s="44">
        <f>'Раздел 1.4'!G24</f>
        <v>0</v>
      </c>
      <c r="H24" s="54"/>
    </row>
    <row r="25" spans="1:8" ht="15" customHeight="1">
      <c r="A25" s="52"/>
      <c r="B25" s="53"/>
      <c r="C25" s="27"/>
      <c r="D25" s="36"/>
      <c r="E25" s="44"/>
      <c r="F25" s="44"/>
      <c r="G25" s="44"/>
      <c r="H25" s="54"/>
    </row>
    <row r="26" spans="1:8" ht="15.75">
      <c r="A26" s="55" t="s">
        <v>83</v>
      </c>
      <c r="B26" s="56">
        <v>1400</v>
      </c>
      <c r="C26" s="57">
        <v>150</v>
      </c>
      <c r="D26" s="58" t="s">
        <v>56</v>
      </c>
      <c r="E26" s="44">
        <f>'Раздел 1.1'!E26+'Раздел 1.2'!E26+'Раздел 1.3'!E26+'Раздел 1.4'!E26</f>
        <v>10244197.14</v>
      </c>
      <c r="F26" s="44">
        <f>'Раздел 1.1'!F26+'Раздел 1.2'!F26+'Раздел 1.3'!F26+'Раздел 1.4'!F26</f>
        <v>6168961.14</v>
      </c>
      <c r="G26" s="44">
        <f>'Раздел 1.1'!G26+'Раздел 1.2'!G26+'Раздел 1.3'!G26+'Раздел 1.4'!G26</f>
        <v>6485475.59</v>
      </c>
      <c r="H26" s="45">
        <f>H27+H29+H30</f>
        <v>0</v>
      </c>
    </row>
    <row r="27" spans="1:8" ht="14.25" customHeight="1">
      <c r="A27" s="49" t="s">
        <v>84</v>
      </c>
      <c r="B27" s="56">
        <v>1410</v>
      </c>
      <c r="C27" s="57">
        <v>150</v>
      </c>
      <c r="D27" s="59"/>
      <c r="E27" s="44">
        <f>'Раздел 1.1'!E27+'Раздел 1.2'!E27+'Раздел 1.3'!E27+'Раздел 1.4'!E27</f>
        <v>10244197.14</v>
      </c>
      <c r="F27" s="44">
        <f>'Раздел 1.1'!F27+'Раздел 1.2'!F27+'Раздел 1.3'!F27+'Раздел 1.4'!F27</f>
        <v>6168961.14</v>
      </c>
      <c r="G27" s="44">
        <f>'Раздел 1.1'!G27+'Раздел 1.2'!G27+'Раздел 1.3'!G27+'Раздел 1.4'!G27</f>
        <v>6485475.59</v>
      </c>
      <c r="H27" s="45"/>
    </row>
    <row r="28" spans="1:8" ht="15.75">
      <c r="A28" s="49"/>
      <c r="B28" s="56"/>
      <c r="C28" s="57"/>
      <c r="D28" s="59"/>
      <c r="E28" s="44">
        <f>'Раздел 1.1'!E28+'Раздел 1.2'!E28+'Раздел 1.4'!E28+'Раздел 1.3'!E28</f>
        <v>0</v>
      </c>
      <c r="F28" s="44">
        <f>'Раздел 1.1'!F28+'Раздел 1.2'!F28+'Раздел 1.4'!F28+'Раздел 1.3'!F28</f>
        <v>0</v>
      </c>
      <c r="G28" s="44">
        <f>'Раздел 1.1'!G28+'Раздел 1.2'!G28+'Раздел 1.4'!G28+'Раздел 1.3'!G28</f>
        <v>0</v>
      </c>
      <c r="H28" s="45"/>
    </row>
    <row r="29" spans="1:8" ht="15.75">
      <c r="A29" s="55" t="s">
        <v>85</v>
      </c>
      <c r="B29" s="56">
        <v>1420</v>
      </c>
      <c r="C29" s="57">
        <v>150</v>
      </c>
      <c r="D29" s="59"/>
      <c r="E29" s="44">
        <f>'Раздел 1.1'!E29+'Раздел 1.2'!E29+'Раздел 1.3'!E29+'Раздел 1.4'!E29</f>
        <v>0</v>
      </c>
      <c r="F29" s="44">
        <f>'Раздел 1.1'!F29+'Раздел 1.2'!F29+'Раздел 1.3'!F29+'Раздел 1.4'!F29</f>
        <v>0</v>
      </c>
      <c r="G29" s="44">
        <f>'Раздел 1.1'!G29+'Раздел 1.2'!G29+'Раздел 1.3'!G29+'Раздел 1.4'!G29</f>
        <v>0</v>
      </c>
      <c r="H29" s="60"/>
    </row>
    <row r="30" spans="1:8" ht="15.75">
      <c r="A30" s="55"/>
      <c r="B30" s="56"/>
      <c r="C30" s="57"/>
      <c r="D30" s="59"/>
      <c r="E30" s="44">
        <f>'Раздел 1.1'!E30+'Раздел 1.2'!E30+'Раздел 1.4'!E30+'Раздел 1.3'!E30</f>
        <v>0</v>
      </c>
      <c r="F30" s="44">
        <f>'Раздел 1.1'!F30+'Раздел 1.2'!F30+'Раздел 1.4'!F30+'Раздел 1.3'!F30</f>
        <v>0</v>
      </c>
      <c r="G30" s="44">
        <f>'Раздел 1.1'!G30+'Раздел 1.2'!G30+'Раздел 1.4'!G30+'Раздел 1.3'!G30</f>
        <v>0</v>
      </c>
      <c r="H30" s="60"/>
    </row>
    <row r="31" spans="1:8" ht="15.75">
      <c r="A31" s="55" t="s">
        <v>86</v>
      </c>
      <c r="B31" s="56">
        <v>1500</v>
      </c>
      <c r="C31" s="57">
        <v>180</v>
      </c>
      <c r="D31" s="58" t="s">
        <v>56</v>
      </c>
      <c r="E31" s="61">
        <f>E32+E33</f>
        <v>0</v>
      </c>
      <c r="F31" s="61">
        <f>F32+F33</f>
        <v>0</v>
      </c>
      <c r="G31" s="61">
        <f>G32+G33</f>
        <v>0</v>
      </c>
      <c r="H31" s="45">
        <f>H32+H33</f>
        <v>0</v>
      </c>
    </row>
    <row r="32" spans="1:8" ht="13.5" customHeight="1">
      <c r="A32" s="62" t="s">
        <v>87</v>
      </c>
      <c r="B32" s="56"/>
      <c r="C32" s="57"/>
      <c r="D32" s="63"/>
      <c r="E32" s="44">
        <f>'Раздел 1.1'!E32+'Раздел 1.2'!E32+'Раздел 1.4'!E32+'Раздел 1.3'!E32</f>
        <v>0</v>
      </c>
      <c r="F32" s="44">
        <f>'Раздел 1.1'!F32+'Раздел 1.2'!F32+'Раздел 1.4'!F32+'Раздел 1.3'!F32</f>
        <v>0</v>
      </c>
      <c r="G32" s="44">
        <f>'Раздел 1.1'!G32+'Раздел 1.2'!G32+'Раздел 1.4'!G32+'Раздел 1.3'!G32</f>
        <v>0</v>
      </c>
      <c r="H32" s="37"/>
    </row>
    <row r="33" spans="1:8" ht="15.75">
      <c r="A33" s="55"/>
      <c r="B33" s="64"/>
      <c r="C33" s="65"/>
      <c r="D33" s="63"/>
      <c r="E33" s="44">
        <f>'Раздел 1.1'!E33+'Раздел 1.2'!E33+'Раздел 1.4'!E33+'Раздел 1.3'!E33</f>
        <v>0</v>
      </c>
      <c r="F33" s="44">
        <f>'Раздел 1.1'!F33+'Раздел 1.2'!F33+'Раздел 1.4'!F33+'Раздел 1.3'!F33</f>
        <v>0</v>
      </c>
      <c r="G33" s="44">
        <f>'Раздел 1.1'!G33+'Раздел 1.2'!G33+'Раздел 1.4'!G33+'Раздел 1.3'!G33</f>
        <v>0</v>
      </c>
      <c r="H33" s="37"/>
    </row>
    <row r="34" spans="1:8" ht="15.75">
      <c r="A34" s="55" t="s">
        <v>88</v>
      </c>
      <c r="B34" s="56">
        <v>1900</v>
      </c>
      <c r="C34" s="57" t="s">
        <v>56</v>
      </c>
      <c r="D34" s="58" t="s">
        <v>56</v>
      </c>
      <c r="E34" s="61">
        <f>E35+E37</f>
        <v>0</v>
      </c>
      <c r="F34" s="61">
        <f>F35+F37</f>
        <v>0</v>
      </c>
      <c r="G34" s="61">
        <f>G35+G37</f>
        <v>0</v>
      </c>
      <c r="H34" s="45">
        <f>H35</f>
        <v>0</v>
      </c>
    </row>
    <row r="35" spans="1:8" ht="36">
      <c r="A35" s="49" t="s">
        <v>89</v>
      </c>
      <c r="B35" s="56">
        <v>1910</v>
      </c>
      <c r="C35" s="57">
        <v>440</v>
      </c>
      <c r="D35" s="63"/>
      <c r="E35" s="44">
        <f>'Раздел 1.1'!E35+'Раздел 1.2'!E35+'Раздел 1.4'!E35+'Раздел 1.3'!E35</f>
        <v>0</v>
      </c>
      <c r="F35" s="44">
        <f>'Раздел 1.1'!F35+'Раздел 1.2'!F35+'Раздел 1.4'!F35+'Раздел 1.3'!F35</f>
        <v>0</v>
      </c>
      <c r="G35" s="44">
        <f>'Раздел 1.1'!G35+'Раздел 1.2'!G35+'Раздел 1.4'!G35+'Раздел 1.3'!G35</f>
        <v>0</v>
      </c>
      <c r="H35" s="37"/>
    </row>
    <row r="36" spans="1:8" ht="15.75">
      <c r="A36" s="55"/>
      <c r="B36" s="64"/>
      <c r="C36" s="65"/>
      <c r="D36" s="63"/>
      <c r="E36" s="44">
        <f>'Раздел 1.1'!E36+'Раздел 1.2'!E36+'Раздел 1.4'!E36+'Раздел 1.3'!E36</f>
        <v>0</v>
      </c>
      <c r="F36" s="44">
        <f>'Раздел 1.1'!F36+'Раздел 1.2'!F36+'Раздел 1.4'!F36+'Раздел 1.3'!F36</f>
        <v>0</v>
      </c>
      <c r="G36" s="44">
        <f>'Раздел 1.1'!G36+'Раздел 1.2'!G36+'Раздел 1.4'!G36+'Раздел 1.3'!G36</f>
        <v>0</v>
      </c>
      <c r="H36" s="37"/>
    </row>
    <row r="37" spans="1:8" ht="15.75">
      <c r="A37" s="55" t="s">
        <v>90</v>
      </c>
      <c r="B37" s="56">
        <v>1980</v>
      </c>
      <c r="C37" s="57" t="s">
        <v>56</v>
      </c>
      <c r="D37" s="58" t="s">
        <v>56</v>
      </c>
      <c r="E37" s="61">
        <f>E38</f>
        <v>0</v>
      </c>
      <c r="F37" s="61">
        <f>F38</f>
        <v>0</v>
      </c>
      <c r="G37" s="61">
        <f>G38</f>
        <v>0</v>
      </c>
      <c r="H37" s="45">
        <f>H38</f>
        <v>0</v>
      </c>
    </row>
    <row r="38" spans="1:8" ht="36">
      <c r="A38" s="49" t="s">
        <v>91</v>
      </c>
      <c r="B38" s="56">
        <v>1981</v>
      </c>
      <c r="C38" s="57">
        <v>510</v>
      </c>
      <c r="D38" s="63"/>
      <c r="E38" s="44">
        <f>'Раздел 1.1'!E38+'Раздел 1.2'!E38+'Раздел 1.4'!E38+'Раздел 1.3'!E38</f>
        <v>0</v>
      </c>
      <c r="F38" s="44">
        <f>'Раздел 1.1'!F38+'Раздел 1.2'!F38+'Раздел 1.4'!F38+'Раздел 1.3'!F38</f>
        <v>0</v>
      </c>
      <c r="G38" s="44">
        <f>'Раздел 1.1'!G38+'Раздел 1.2'!G38+'Раздел 1.4'!G38+'Раздел 1.3'!G38</f>
        <v>0</v>
      </c>
      <c r="H38" s="54" t="s">
        <v>56</v>
      </c>
    </row>
    <row r="39" spans="1:8" ht="15.75">
      <c r="A39" s="55"/>
      <c r="B39" s="64"/>
      <c r="C39" s="65"/>
      <c r="D39" s="63"/>
      <c r="E39" s="44">
        <f>'Раздел 1.1'!E39+'Раздел 1.2'!E39+'Раздел 1.4'!E39+'Раздел 1.3'!E39</f>
        <v>0</v>
      </c>
      <c r="F39" s="44">
        <f>'Раздел 1.1'!F39+'Раздел 1.2'!F39+'Раздел 1.4'!F39+'Раздел 1.3'!F39</f>
        <v>0</v>
      </c>
      <c r="G39" s="44">
        <f>'Раздел 1.1'!G39+'Раздел 1.2'!G39+'Раздел 1.4'!G39+'Раздел 1.3'!G39</f>
        <v>0</v>
      </c>
      <c r="H39" s="37"/>
    </row>
    <row r="40" spans="1:8" ht="15.75">
      <c r="A40" s="66" t="s">
        <v>92</v>
      </c>
      <c r="B40" s="67">
        <v>2000</v>
      </c>
      <c r="C40" s="68" t="s">
        <v>56</v>
      </c>
      <c r="D40" s="69" t="s">
        <v>56</v>
      </c>
      <c r="E40" s="33">
        <f>'Раздел 1.1'!E40+'Раздел 1.2'!E40+'Раздел 1.3'!E40+'Раздел 1.4'!E40</f>
        <v>122239233.52</v>
      </c>
      <c r="F40" s="33">
        <f>'Раздел 1.1'!F40+'Раздел 1.2'!F40+'Раздел 1.3'!F40+'Раздел 1.4'!F40</f>
        <v>133768661.14</v>
      </c>
      <c r="G40" s="33">
        <f>'Раздел 1.1'!G40+'Раздел 1.2'!G40+'Раздел 1.3'!G40+'Раздел 1.4'!G40</f>
        <v>137463675.59</v>
      </c>
      <c r="H40" s="45">
        <f>H82</f>
        <v>0</v>
      </c>
    </row>
    <row r="41" spans="1:8" ht="24.75">
      <c r="A41" s="49" t="s">
        <v>93</v>
      </c>
      <c r="B41" s="56">
        <v>2100</v>
      </c>
      <c r="C41" s="57" t="s">
        <v>56</v>
      </c>
      <c r="D41" s="58" t="s">
        <v>56</v>
      </c>
      <c r="E41" s="44">
        <f>'Раздел 1.1'!E41+'Раздел 1.2'!E41+'Раздел 1.3'!E41+'Раздел 1.4'!E41</f>
        <v>95667160.64</v>
      </c>
      <c r="F41" s="44">
        <f>'Раздел 1.1'!F41+'Раздел 1.2'!F41+'Раздел 1.3'!F41+'Раздел 1.4'!F41</f>
        <v>113109057.14</v>
      </c>
      <c r="G41" s="44">
        <f>'Раздел 1.1'!G41+'Раздел 1.2'!G41+'Раздел 1.3'!G41+'Раздел 1.4'!G41</f>
        <v>117481779.59</v>
      </c>
      <c r="H41" s="54" t="s">
        <v>56</v>
      </c>
    </row>
    <row r="42" spans="1:8" ht="24.75">
      <c r="A42" s="49" t="s">
        <v>94</v>
      </c>
      <c r="B42" s="56">
        <v>2110</v>
      </c>
      <c r="C42" s="57">
        <v>111</v>
      </c>
      <c r="D42" s="58">
        <v>211</v>
      </c>
      <c r="E42" s="44">
        <f>'Раздел 1.1'!E42+'Раздел 1.2'!E42+'Раздел 1.3'!E42+'Раздел 1.4'!E42</f>
        <v>74433324.5</v>
      </c>
      <c r="F42" s="44">
        <f>'Раздел 1.1'!F42+'Раздел 1.2'!F42+'Раздел 1.3'!F42+'Раздел 1.4'!F42</f>
        <v>86130076.33</v>
      </c>
      <c r="G42" s="44">
        <f>'Раздел 1.1'!G42+'Раздел 1.2'!G42+'Раздел 1.3'!G42+'Раздел 1.4'!G42</f>
        <v>89488790.16</v>
      </c>
      <c r="H42" s="54" t="s">
        <v>56</v>
      </c>
    </row>
    <row r="43" spans="1:8" ht="15.75">
      <c r="A43" s="49" t="s">
        <v>95</v>
      </c>
      <c r="B43" s="56"/>
      <c r="C43" s="57"/>
      <c r="D43" s="58">
        <v>266</v>
      </c>
      <c r="E43" s="44">
        <f>'Раздел 1.1'!E43+'Раздел 1.2'!E43+'Раздел 1.3'!E43+'Раздел 1.4'!E43</f>
        <v>287000</v>
      </c>
      <c r="F43" s="44">
        <f>'Раздел 1.1'!F43+'Раздел 1.2'!F43+'Раздел 1.3'!F43+'Раздел 1.4'!F43</f>
        <v>250000</v>
      </c>
      <c r="G43" s="44">
        <f>'Раздел 1.1'!G43+'Раздел 1.2'!G43+'Раздел 1.3'!G43+'Раздел 1.4'!G43</f>
        <v>250000</v>
      </c>
      <c r="H43" s="54"/>
    </row>
    <row r="44" spans="1:8" ht="15.75">
      <c r="A44" s="70" t="s">
        <v>96</v>
      </c>
      <c r="B44" s="56">
        <v>2120</v>
      </c>
      <c r="C44" s="57">
        <v>112</v>
      </c>
      <c r="D44" s="58">
        <v>212</v>
      </c>
      <c r="E44" s="44">
        <f>'Раздел 1.1'!E44+'Раздел 1.2'!E44+'Раздел 1.4'!E44+'Раздел 1.3'!E44</f>
        <v>0</v>
      </c>
      <c r="F44" s="44">
        <f>'Раздел 1.1'!F44+'Раздел 1.2'!F44+'Раздел 1.4'!F44+'Раздел 1.3'!F44</f>
        <v>0</v>
      </c>
      <c r="G44" s="44">
        <f>'Раздел 1.1'!G44+'Раздел 1.2'!G44+'Раздел 1.4'!G44+'Раздел 1.3'!G44</f>
        <v>0</v>
      </c>
      <c r="H44" s="54" t="s">
        <v>56</v>
      </c>
    </row>
    <row r="45" spans="1:8" ht="15.75">
      <c r="A45" s="70"/>
      <c r="B45" s="56"/>
      <c r="C45" s="57"/>
      <c r="D45" s="58">
        <v>222</v>
      </c>
      <c r="E45" s="44">
        <f>'Раздел 1.1'!E45+'Раздел 1.2'!E45+'Раздел 1.3'!E45+'Раздел 1.4'!E45</f>
        <v>540000</v>
      </c>
      <c r="F45" s="44">
        <f>'Раздел 1.1'!F45+'Раздел 1.2'!F45+'Раздел 1.3'!F45+'Раздел 1.4'!F45</f>
        <v>667400</v>
      </c>
      <c r="G45" s="44">
        <f>'Раздел 1.1'!G45+'Раздел 1.2'!G45+'Раздел 1.3'!G45+'Раздел 1.4'!G45</f>
        <v>667400</v>
      </c>
      <c r="H45" s="54"/>
    </row>
    <row r="46" spans="1:8" ht="15.75">
      <c r="A46" s="70"/>
      <c r="B46" s="56"/>
      <c r="C46" s="57"/>
      <c r="D46" s="58">
        <v>226</v>
      </c>
      <c r="E46" s="44">
        <f>'Раздел 1.1'!E46+'Раздел 1.2'!E46+'Раздел 1.3'!E46+'Раздел 1.4'!E46</f>
        <v>80000</v>
      </c>
      <c r="F46" s="44">
        <f>'Раздел 1.1'!F46+'Раздел 1.2'!F46+'Раздел 1.3'!F46+'Раздел 1.4'!F46</f>
        <v>50000</v>
      </c>
      <c r="G46" s="44">
        <f>'Раздел 1.1'!G46+'Раздел 1.2'!G46+'Раздел 1.3'!G46+'Раздел 1.4'!G46</f>
        <v>50000</v>
      </c>
      <c r="H46" s="54"/>
    </row>
    <row r="47" spans="1:8" ht="15.75">
      <c r="A47" s="70"/>
      <c r="B47" s="56"/>
      <c r="C47" s="57"/>
      <c r="D47" s="58">
        <v>266</v>
      </c>
      <c r="E47" s="44">
        <f>'Раздел 1.1'!E47+'Раздел 1.2'!E47+'Раздел 1.3'!E47+'Раздел 1.4'!E47</f>
        <v>72480</v>
      </c>
      <c r="F47" s="44">
        <f>'Раздел 1.1'!F47+'Раздел 1.2'!F47+'Раздел 1.3'!F47+'Раздел 1.4'!F47</f>
        <v>300</v>
      </c>
      <c r="G47" s="44">
        <f>'Раздел 1.1'!G47+'Раздел 1.2'!G47+'Раздел 1.3'!G47+'Раздел 1.4'!G47</f>
        <v>0</v>
      </c>
      <c r="H47" s="54"/>
    </row>
    <row r="48" spans="1:8" ht="24.75">
      <c r="A48" s="49" t="s">
        <v>97</v>
      </c>
      <c r="B48" s="56">
        <v>2130</v>
      </c>
      <c r="C48" s="57">
        <v>113</v>
      </c>
      <c r="D48" s="63"/>
      <c r="E48" s="44">
        <f>'Раздел 1.1'!E48+'Раздел 1.2'!E48+'Раздел 1.4'!E48+'Раздел 1.3'!E48</f>
        <v>0</v>
      </c>
      <c r="F48" s="44">
        <f>'Раздел 1.1'!F48+'Раздел 1.2'!F48+'Раздел 1.4'!F48+'Раздел 1.3'!F48</f>
        <v>0</v>
      </c>
      <c r="G48" s="44">
        <f>'Раздел 1.1'!G48+'Раздел 1.2'!G48+'Раздел 1.4'!G48+'Раздел 1.3'!G48</f>
        <v>0</v>
      </c>
      <c r="H48" s="54" t="s">
        <v>56</v>
      </c>
    </row>
    <row r="49" spans="1:8" ht="24.75">
      <c r="A49" s="49" t="s">
        <v>98</v>
      </c>
      <c r="B49" s="56">
        <v>2140</v>
      </c>
      <c r="C49" s="57">
        <v>119</v>
      </c>
      <c r="D49" s="58" t="s">
        <v>56</v>
      </c>
      <c r="E49" s="44">
        <f>'Раздел 1.1'!E49+'Раздел 1.2'!E49+'Раздел 1.3'!E49+'Раздел 1.4'!E49</f>
        <v>20254356.14</v>
      </c>
      <c r="F49" s="44">
        <f>'Раздел 1.1'!F49+'Раздел 1.2'!F49+'Раздел 1.3'!F49+'Раздел 1.4'!F49</f>
        <v>26011280.81</v>
      </c>
      <c r="G49" s="44">
        <f>'Раздел 1.1'!G49+'Раздел 1.2'!G49+'Раздел 1.3'!G49+'Раздел 1.4'!G49</f>
        <v>27025589.43</v>
      </c>
      <c r="H49" s="54" t="s">
        <v>56</v>
      </c>
    </row>
    <row r="50" spans="1:8" ht="24.75">
      <c r="A50" s="49" t="s">
        <v>99</v>
      </c>
      <c r="B50" s="56">
        <v>2141</v>
      </c>
      <c r="C50" s="57">
        <v>119</v>
      </c>
      <c r="D50" s="58">
        <v>213</v>
      </c>
      <c r="E50" s="44">
        <f>'Раздел 1.1'!E50+'Раздел 1.2'!E50+'Раздел 1.3'!E50+'Раздел 1.4'!E50</f>
        <v>20190356.14</v>
      </c>
      <c r="F50" s="44">
        <f>'Раздел 1.1'!F50+'Раздел 1.2'!F50+'Раздел 1.3'!F50+'Раздел 1.4'!F50</f>
        <v>26011280.81</v>
      </c>
      <c r="G50" s="44">
        <f>'Раздел 1.1'!G50+'Раздел 1.2'!G50+'Раздел 1.3'!G50+'Раздел 1.4'!G50</f>
        <v>27025589.43</v>
      </c>
      <c r="H50" s="54" t="s">
        <v>56</v>
      </c>
    </row>
    <row r="51" spans="1:8" ht="15.75">
      <c r="A51" s="55" t="s">
        <v>100</v>
      </c>
      <c r="B51" s="56">
        <v>2142</v>
      </c>
      <c r="C51" s="57">
        <v>119</v>
      </c>
      <c r="D51" s="58">
        <v>266</v>
      </c>
      <c r="E51" s="44">
        <f>'Раздел 1.1'!E51+'Раздел 1.2'!E51+'Раздел 1.4'!E51+'Раздел 1.3'!E51</f>
        <v>64000</v>
      </c>
      <c r="F51" s="44">
        <f>'Раздел 1.1'!F51+'Раздел 1.2'!F51+'Раздел 1.4'!F51+'Раздел 1.3'!F51</f>
        <v>0</v>
      </c>
      <c r="G51" s="44">
        <f>'Раздел 1.1'!G51+'Раздел 1.2'!G51+'Раздел 1.4'!G51+'Раздел 1.3'!G51</f>
        <v>0</v>
      </c>
      <c r="H51" s="54" t="s">
        <v>56</v>
      </c>
    </row>
    <row r="52" spans="1:8" ht="15.75">
      <c r="A52" s="55" t="s">
        <v>101</v>
      </c>
      <c r="B52" s="56">
        <v>2150</v>
      </c>
      <c r="C52" s="57">
        <v>131</v>
      </c>
      <c r="D52" s="63"/>
      <c r="E52" s="44">
        <f>'Раздел 1.1'!E52+'Раздел 1.2'!E52+'Раздел 1.4'!E52+'Раздел 1.3'!E52</f>
        <v>0</v>
      </c>
      <c r="F52" s="44">
        <f>'Раздел 1.1'!F52+'Раздел 1.2'!F52+'Раздел 1.4'!F52+'Раздел 1.3'!F52</f>
        <v>0</v>
      </c>
      <c r="G52" s="44">
        <f>'Раздел 1.1'!G52+'Раздел 1.2'!G52+'Раздел 1.4'!G52+'Раздел 1.3'!G52</f>
        <v>0</v>
      </c>
      <c r="H52" s="54" t="s">
        <v>56</v>
      </c>
    </row>
    <row r="53" spans="1:8" ht="26.25" customHeight="1">
      <c r="A53" s="49" t="s">
        <v>102</v>
      </c>
      <c r="B53" s="56">
        <v>2160</v>
      </c>
      <c r="C53" s="57">
        <v>133</v>
      </c>
      <c r="D53" s="63"/>
      <c r="E53" s="44">
        <f>'Раздел 1.1'!E53+'Раздел 1.2'!E53+'Раздел 1.4'!E53+'Раздел 1.3'!E53</f>
        <v>0</v>
      </c>
      <c r="F53" s="44">
        <f>'Раздел 1.1'!F53+'Раздел 1.2'!F53+'Раздел 1.4'!F53+'Раздел 1.3'!F53</f>
        <v>0</v>
      </c>
      <c r="G53" s="44">
        <f>'Раздел 1.1'!G53+'Раздел 1.2'!G53+'Раздел 1.4'!G53+'Раздел 1.3'!G53</f>
        <v>0</v>
      </c>
      <c r="H53" s="54"/>
    </row>
    <row r="54" spans="1:8" ht="15.75">
      <c r="A54" s="55" t="s">
        <v>103</v>
      </c>
      <c r="B54" s="56">
        <v>2170</v>
      </c>
      <c r="C54" s="57">
        <v>134</v>
      </c>
      <c r="D54" s="63"/>
      <c r="E54" s="44">
        <f>'Раздел 1.1'!E54+'Раздел 1.2'!E54+'Раздел 1.4'!E54+'Раздел 1.3'!E54</f>
        <v>0</v>
      </c>
      <c r="F54" s="44">
        <f>'Раздел 1.1'!F54+'Раздел 1.2'!F54+'Раздел 1.4'!F54+'Раздел 1.3'!F54</f>
        <v>0</v>
      </c>
      <c r="G54" s="44">
        <f>'Раздел 1.1'!G54+'Раздел 1.2'!G54+'Раздел 1.4'!G54+'Раздел 1.3'!G54</f>
        <v>0</v>
      </c>
      <c r="H54" s="54" t="s">
        <v>56</v>
      </c>
    </row>
    <row r="55" spans="1:8" ht="27.75" customHeight="1">
      <c r="A55" s="49" t="s">
        <v>104</v>
      </c>
      <c r="B55" s="56">
        <v>2180</v>
      </c>
      <c r="C55" s="57">
        <v>139</v>
      </c>
      <c r="D55" s="58" t="s">
        <v>56</v>
      </c>
      <c r="E55" s="61">
        <f>E56+E57</f>
        <v>0</v>
      </c>
      <c r="F55" s="61">
        <f>F56+F57</f>
        <v>0</v>
      </c>
      <c r="G55" s="61">
        <f>G56+G57</f>
        <v>0</v>
      </c>
      <c r="H55" s="54" t="s">
        <v>56</v>
      </c>
    </row>
    <row r="56" spans="1:8" ht="24.75">
      <c r="A56" s="49" t="s">
        <v>105</v>
      </c>
      <c r="B56" s="56">
        <v>2181</v>
      </c>
      <c r="C56" s="57">
        <v>139</v>
      </c>
      <c r="D56" s="63"/>
      <c r="E56" s="44">
        <f>'Раздел 1.1'!E56+'Раздел 1.2'!E56+'Раздел 1.4'!E56+'Раздел 1.3'!E56</f>
        <v>0</v>
      </c>
      <c r="F56" s="44">
        <f>'Раздел 1.1'!F56+'Раздел 1.2'!F56+'Раздел 1.4'!F56+'Раздел 1.3'!F56</f>
        <v>0</v>
      </c>
      <c r="G56" s="44">
        <f>'Раздел 1.1'!G56+'Раздел 1.2'!G56+'Раздел 1.4'!G56+'Раздел 1.3'!G56</f>
        <v>0</v>
      </c>
      <c r="H56" s="54" t="s">
        <v>56</v>
      </c>
    </row>
    <row r="57" spans="1:8" ht="15.75">
      <c r="A57" s="55" t="s">
        <v>106</v>
      </c>
      <c r="B57" s="56">
        <v>2182</v>
      </c>
      <c r="C57" s="57">
        <v>139</v>
      </c>
      <c r="D57" s="63"/>
      <c r="E57" s="44">
        <f>'Раздел 1.1'!E57+'Раздел 1.2'!E57+'Раздел 1.4'!E57+'Раздел 1.3'!E57</f>
        <v>0</v>
      </c>
      <c r="F57" s="44">
        <f>'Раздел 1.1'!F57+'Раздел 1.2'!F57+'Раздел 1.4'!F57+'Раздел 1.3'!F57</f>
        <v>0</v>
      </c>
      <c r="G57" s="44">
        <f>'Раздел 1.1'!G57+'Раздел 1.2'!G57+'Раздел 1.4'!G57+'Раздел 1.3'!G57</f>
        <v>0</v>
      </c>
      <c r="H57" s="54" t="s">
        <v>56</v>
      </c>
    </row>
    <row r="58" spans="1:8" ht="15.75">
      <c r="A58" s="55" t="s">
        <v>107</v>
      </c>
      <c r="B58" s="56">
        <v>2200</v>
      </c>
      <c r="C58" s="57">
        <v>300</v>
      </c>
      <c r="D58" s="58" t="s">
        <v>56</v>
      </c>
      <c r="E58" s="44">
        <f>'Раздел 1.1'!E58+'Раздел 1.2'!E58+'Раздел 1.3'!E58+'Раздел 1.4'!E58</f>
        <v>962640</v>
      </c>
      <c r="F58" s="44">
        <f>'Раздел 1.1'!F58+'Раздел 1.2'!F58+'Раздел 1.3'!F58+'Раздел 1.4'!F58</f>
        <v>1051704</v>
      </c>
      <c r="G58" s="44">
        <f>'Раздел 1.1'!G58+'Раздел 1.2'!G58+'Раздел 1.3'!G58+'Раздел 1.4'!G58</f>
        <v>1093896</v>
      </c>
      <c r="H58" s="54" t="s">
        <v>56</v>
      </c>
    </row>
    <row r="59" spans="1:8" ht="24.75">
      <c r="A59" s="49" t="s">
        <v>108</v>
      </c>
      <c r="B59" s="56">
        <v>2210</v>
      </c>
      <c r="C59" s="57">
        <v>320</v>
      </c>
      <c r="D59" s="58" t="s">
        <v>56</v>
      </c>
      <c r="E59" s="44">
        <f>'Раздел 1.1'!E59+'Раздел 1.2'!E59+'Раздел 1.3'!E59+'Раздел 1.4'!E59</f>
        <v>962640</v>
      </c>
      <c r="F59" s="44">
        <f>'Раздел 1.1'!F59+'Раздел 1.2'!F59+'Раздел 1.3'!F59+'Раздел 1.4'!F59</f>
        <v>1051704</v>
      </c>
      <c r="G59" s="44">
        <f>'Раздел 1.1'!G59+'Раздел 1.2'!G59+'Раздел 1.3'!G59+'Раздел 1.4'!G59</f>
        <v>1093896</v>
      </c>
      <c r="H59" s="54" t="s">
        <v>56</v>
      </c>
    </row>
    <row r="60" spans="1:8" ht="36">
      <c r="A60" s="49" t="s">
        <v>109</v>
      </c>
      <c r="B60" s="56">
        <v>2211</v>
      </c>
      <c r="C60" s="57">
        <v>321</v>
      </c>
      <c r="D60" s="71">
        <v>264</v>
      </c>
      <c r="E60" s="44">
        <f>'Раздел 1.1'!E60+'Раздел 1.2'!E60+'Раздел 1.3'!E60+'Раздел 1.4'!E60</f>
        <v>120000</v>
      </c>
      <c r="F60" s="44">
        <f>'Раздел 1.1'!F60+'Раздел 1.2'!F60+'Раздел 1.3'!F60+'Раздел 1.4'!F60</f>
        <v>0</v>
      </c>
      <c r="G60" s="44">
        <f>'Раздел 1.1'!G60+'Раздел 1.2'!G60+'Раздел 1.3'!G60+'Раздел 1.4'!G60</f>
        <v>0</v>
      </c>
      <c r="H60" s="54" t="s">
        <v>56</v>
      </c>
    </row>
    <row r="61" spans="1:8" ht="15.75">
      <c r="A61" s="55"/>
      <c r="B61" s="64"/>
      <c r="C61" s="72">
        <v>323</v>
      </c>
      <c r="D61" s="71">
        <v>266</v>
      </c>
      <c r="E61" s="44">
        <v>842640</v>
      </c>
      <c r="F61" s="44">
        <v>1051704</v>
      </c>
      <c r="G61" s="44">
        <v>1093896</v>
      </c>
      <c r="H61" s="37"/>
    </row>
    <row r="62" spans="1:8" ht="27.75" customHeight="1">
      <c r="A62" s="49" t="s">
        <v>110</v>
      </c>
      <c r="B62" s="56">
        <v>2220</v>
      </c>
      <c r="C62" s="57">
        <v>340</v>
      </c>
      <c r="D62" s="63"/>
      <c r="E62" s="44">
        <f>'Раздел 1.1'!E62+'Раздел 1.2'!E62+'Раздел 1.3'!E62+'Раздел 1.4'!E61</f>
        <v>0</v>
      </c>
      <c r="F62" s="44">
        <f>'Раздел 1.1'!F62+'Раздел 1.2'!F62+'Раздел 1.3'!F62+'Раздел 1.4'!F61</f>
        <v>0</v>
      </c>
      <c r="G62" s="44">
        <f>'Раздел 1.1'!G62+'Раздел 1.2'!G62+'Раздел 1.3'!G62+'Раздел 1.4'!G61</f>
        <v>0</v>
      </c>
      <c r="H62" s="54" t="s">
        <v>56</v>
      </c>
    </row>
    <row r="63" spans="1:8" ht="36">
      <c r="A63" s="49" t="s">
        <v>111</v>
      </c>
      <c r="B63" s="56">
        <v>2230</v>
      </c>
      <c r="C63" s="57">
        <v>350</v>
      </c>
      <c r="D63" s="63"/>
      <c r="E63" s="44">
        <f>'Раздел 1.1'!E63+'Раздел 1.2'!E63+'Раздел 1.3'!E63+'Раздел 1.4'!E62</f>
        <v>0</v>
      </c>
      <c r="F63" s="44">
        <f>'Раздел 1.1'!F63+'Раздел 1.2'!F63+'Раздел 1.3'!F63+'Раздел 1.4'!F62</f>
        <v>0</v>
      </c>
      <c r="G63" s="44">
        <f>'Раздел 1.1'!G63+'Раздел 1.2'!G63+'Раздел 1.3'!G63+'Раздел 1.4'!G62</f>
        <v>0</v>
      </c>
      <c r="H63" s="54" t="s">
        <v>56</v>
      </c>
    </row>
    <row r="64" spans="1:8" ht="15.75">
      <c r="A64" s="55" t="s">
        <v>112</v>
      </c>
      <c r="B64" s="56">
        <v>2240</v>
      </c>
      <c r="C64" s="57">
        <v>360</v>
      </c>
      <c r="D64" s="63"/>
      <c r="E64" s="44">
        <f>'Раздел 1.1'!E64+'Раздел 1.2'!E64+'Раздел 1.3'!E64+'Раздел 1.4'!E63</f>
        <v>0</v>
      </c>
      <c r="F64" s="44">
        <f>'Раздел 1.1'!F64+'Раздел 1.2'!F64+'Раздел 1.3'!F64+'Раздел 1.4'!F63</f>
        <v>0</v>
      </c>
      <c r="G64" s="44">
        <f>'Раздел 1.1'!G64+'Раздел 1.2'!G64+'Раздел 1.3'!G64+'Раздел 1.4'!G63</f>
        <v>0</v>
      </c>
      <c r="H64" s="54" t="s">
        <v>56</v>
      </c>
    </row>
    <row r="65" spans="1:8" ht="15.75">
      <c r="A65" s="55" t="s">
        <v>113</v>
      </c>
      <c r="B65" s="56">
        <v>2300</v>
      </c>
      <c r="C65" s="57">
        <v>850</v>
      </c>
      <c r="D65" s="58" t="s">
        <v>56</v>
      </c>
      <c r="E65" s="44">
        <f>'Раздел 1.1'!E65+'Раздел 1.2'!E65+'Раздел 1.3'!E65+'Раздел 1.4'!E64</f>
        <v>530000</v>
      </c>
      <c r="F65" s="44">
        <f>'Раздел 1.1'!F65+'Раздел 1.2'!F65+'Раздел 1.3'!F65+'Раздел 1.4'!F64</f>
        <v>357100</v>
      </c>
      <c r="G65" s="44">
        <f>'Раздел 1.1'!G65+'Раздел 1.2'!G65+'Раздел 1.3'!G65+'Раздел 1.4'!G64</f>
        <v>357100</v>
      </c>
      <c r="H65" s="54" t="s">
        <v>56</v>
      </c>
    </row>
    <row r="66" spans="1:8" ht="24.75">
      <c r="A66" s="49" t="s">
        <v>114</v>
      </c>
      <c r="B66" s="56">
        <v>2310</v>
      </c>
      <c r="C66" s="57">
        <v>851</v>
      </c>
      <c r="D66" s="58">
        <v>291</v>
      </c>
      <c r="E66" s="44">
        <f>'Раздел 1.1'!E66+'Раздел 1.2'!E66+'Раздел 1.3'!E66+'Раздел 1.4'!E65</f>
        <v>523000</v>
      </c>
      <c r="F66" s="44">
        <f>'Раздел 1.1'!F66+'Раздел 1.2'!F66+'Раздел 1.3'!F66+'Раздел 1.4'!F65</f>
        <v>355100</v>
      </c>
      <c r="G66" s="44">
        <f>'Раздел 1.1'!G66+'Раздел 1.2'!G66+'Раздел 1.3'!G66+'Раздел 1.4'!G65</f>
        <v>355100</v>
      </c>
      <c r="H66" s="54" t="s">
        <v>56</v>
      </c>
    </row>
    <row r="67" spans="1:8" ht="24.75">
      <c r="A67" s="49" t="s">
        <v>115</v>
      </c>
      <c r="B67" s="56">
        <v>2320</v>
      </c>
      <c r="C67" s="57">
        <v>852</v>
      </c>
      <c r="D67" s="58">
        <v>291</v>
      </c>
      <c r="E67" s="44">
        <f>'Раздел 1.1'!E67+'Раздел 1.2'!E67+'Раздел 1.3'!E67+'Раздел 1.4'!E66</f>
        <v>5000</v>
      </c>
      <c r="F67" s="44">
        <f>'Раздел 1.1'!F67+'Раздел 1.2'!F67+'Раздел 1.3'!F67+'Раздел 1.4'!F66</f>
        <v>0</v>
      </c>
      <c r="G67" s="44">
        <f>'Раздел 1.1'!G67+'Раздел 1.2'!G67+'Раздел 1.3'!G67+'Раздел 1.4'!G66</f>
        <v>0</v>
      </c>
      <c r="H67" s="54" t="s">
        <v>56</v>
      </c>
    </row>
    <row r="68" spans="1:8" ht="15.75">
      <c r="A68" s="55" t="s">
        <v>116</v>
      </c>
      <c r="B68" s="56">
        <v>2330</v>
      </c>
      <c r="C68" s="57">
        <v>853</v>
      </c>
      <c r="D68" s="58">
        <v>291</v>
      </c>
      <c r="E68" s="44">
        <f>'Раздел 1.1'!E68+'Раздел 1.2'!E68+'Раздел 1.3'!E68+'Раздел 1.4'!E67</f>
        <v>2000</v>
      </c>
      <c r="F68" s="44">
        <f>'Раздел 1.1'!F68+'Раздел 1.2'!F68+'Раздел 1.3'!F68+'Раздел 1.4'!F67</f>
        <v>2000</v>
      </c>
      <c r="G68" s="44">
        <f>'Раздел 1.1'!G68+'Раздел 1.2'!G68+'Раздел 1.3'!G68+'Раздел 1.4'!G67</f>
        <v>2000</v>
      </c>
      <c r="H68" s="54" t="s">
        <v>56</v>
      </c>
    </row>
    <row r="69" spans="1:8" ht="15.75">
      <c r="A69" s="55"/>
      <c r="B69" s="56"/>
      <c r="C69" s="57"/>
      <c r="D69" s="58">
        <v>292</v>
      </c>
      <c r="E69" s="44">
        <f>'Раздел 1.1'!E69+'Раздел 1.2'!E69+'Раздел 1.3'!E69+'Раздел 1.4'!E68</f>
        <v>0</v>
      </c>
      <c r="F69" s="44">
        <f>'Раздел 1.1'!F69+'Раздел 1.2'!F69+'Раздел 1.3'!F69+'Раздел 1.4'!F68</f>
        <v>0</v>
      </c>
      <c r="G69" s="44">
        <f>'Раздел 1.1'!G69+'Раздел 1.2'!G69+'Раздел 1.3'!G69+'Раздел 1.4'!G68</f>
        <v>0</v>
      </c>
      <c r="H69" s="54"/>
    </row>
    <row r="70" spans="1:8" ht="14.25" customHeight="1">
      <c r="A70" s="55"/>
      <c r="B70" s="56"/>
      <c r="C70" s="57"/>
      <c r="D70" s="58">
        <v>293</v>
      </c>
      <c r="E70" s="44">
        <f>'Раздел 1.1'!E70+'Раздел 1.2'!E70+'Раздел 1.3'!E70+'Раздел 1.4'!E69</f>
        <v>0</v>
      </c>
      <c r="F70" s="44">
        <f>'Раздел 1.1'!F70+'Раздел 1.2'!F70+'Раздел 1.3'!F70+'Раздел 1.4'!F69</f>
        <v>0</v>
      </c>
      <c r="G70" s="44">
        <f>'Раздел 1.1'!G70+'Раздел 1.2'!G70+'Раздел 1.3'!G70+'Раздел 1.4'!G69</f>
        <v>0</v>
      </c>
      <c r="H70" s="54"/>
    </row>
    <row r="71" spans="1:8" ht="15.75">
      <c r="A71" s="55"/>
      <c r="B71" s="56"/>
      <c r="C71" s="57"/>
      <c r="D71" s="58">
        <v>295</v>
      </c>
      <c r="E71" s="44">
        <f>'Раздел 1.1'!E71+'Раздел 1.2'!E71+'Раздел 1.3'!E71+'Раздел 1.4'!E70</f>
        <v>0</v>
      </c>
      <c r="F71" s="44">
        <f>'Раздел 1.1'!F71+'Раздел 1.2'!F71+'Раздел 1.3'!F71+'Раздел 1.4'!F70</f>
        <v>0</v>
      </c>
      <c r="G71" s="44">
        <f>'Раздел 1.1'!G71+'Раздел 1.2'!G71+'Раздел 1.3'!G71+'Раздел 1.4'!G70</f>
        <v>0</v>
      </c>
      <c r="H71" s="54"/>
    </row>
    <row r="72" spans="1:8" ht="15.75">
      <c r="A72" s="55"/>
      <c r="B72" s="56"/>
      <c r="C72" s="57"/>
      <c r="D72" s="58">
        <v>296</v>
      </c>
      <c r="E72" s="44">
        <f>'Раздел 1.1'!E72+'Раздел 1.2'!E72+'Раздел 1.3'!E72+'Раздел 1.4'!E71</f>
        <v>0</v>
      </c>
      <c r="F72" s="44">
        <f>'Раздел 1.1'!F72+'Раздел 1.2'!F72+'Раздел 1.3'!F72+'Раздел 1.4'!F71</f>
        <v>0</v>
      </c>
      <c r="G72" s="44">
        <f>'Раздел 1.1'!G72+'Раздел 1.2'!G72+'Раздел 1.3'!G72+'Раздел 1.4'!G71</f>
        <v>0</v>
      </c>
      <c r="H72" s="54"/>
    </row>
    <row r="73" spans="1:8" ht="15.75">
      <c r="A73" s="55" t="s">
        <v>117</v>
      </c>
      <c r="B73" s="56">
        <v>2400</v>
      </c>
      <c r="C73" s="57" t="s">
        <v>56</v>
      </c>
      <c r="D73" s="58" t="s">
        <v>56</v>
      </c>
      <c r="E73" s="44">
        <f>'Раздел 1.1'!E73+'Раздел 1.2'!E73+'Раздел 1.3'!E73+'Раздел 1.4'!E72</f>
        <v>0</v>
      </c>
      <c r="F73" s="44">
        <f>'Раздел 1.1'!F73+'Раздел 1.2'!F73+'Раздел 1.3'!F73+'Раздел 1.4'!F72</f>
        <v>0</v>
      </c>
      <c r="G73" s="44">
        <f>'Раздел 1.1'!G73+'Раздел 1.2'!G73+'Раздел 1.3'!G73+'Раздел 1.4'!G72</f>
        <v>0</v>
      </c>
      <c r="H73" s="54" t="s">
        <v>56</v>
      </c>
    </row>
    <row r="74" spans="1:8" ht="24.75">
      <c r="A74" s="49" t="s">
        <v>118</v>
      </c>
      <c r="B74" s="56">
        <v>2410</v>
      </c>
      <c r="C74" s="57">
        <v>613</v>
      </c>
      <c r="D74" s="63"/>
      <c r="E74" s="44">
        <f>'Раздел 1.1'!E74+'Раздел 1.2'!E74+'Раздел 1.3'!E74+'Раздел 1.4'!E73</f>
        <v>0</v>
      </c>
      <c r="F74" s="44">
        <f>'Раздел 1.1'!F74+'Раздел 1.2'!F74+'Раздел 1.3'!F74+'Раздел 1.4'!F73</f>
        <v>0</v>
      </c>
      <c r="G74" s="44">
        <f>'Раздел 1.1'!G74+'Раздел 1.2'!G74+'Раздел 1.3'!G74+'Раздел 1.4'!G73</f>
        <v>0</v>
      </c>
      <c r="H74" s="54" t="s">
        <v>56</v>
      </c>
    </row>
    <row r="75" spans="1:8" ht="15.75">
      <c r="A75" s="49" t="s">
        <v>119</v>
      </c>
      <c r="B75" s="56">
        <v>2420</v>
      </c>
      <c r="C75" s="57">
        <v>623</v>
      </c>
      <c r="D75" s="63"/>
      <c r="E75" s="44">
        <f>'Раздел 1.1'!E75+'Раздел 1.2'!E75+'Раздел 1.3'!E75+'Раздел 1.4'!E74</f>
        <v>0</v>
      </c>
      <c r="F75" s="44">
        <f>'Раздел 1.1'!F75+'Раздел 1.2'!F75+'Раздел 1.3'!F75+'Раздел 1.4'!F74</f>
        <v>0</v>
      </c>
      <c r="G75" s="44">
        <f>'Раздел 1.1'!G75+'Раздел 1.2'!G75+'Раздел 1.3'!G75+'Раздел 1.4'!G74</f>
        <v>0</v>
      </c>
      <c r="H75" s="54"/>
    </row>
    <row r="76" spans="1:8" ht="24.75">
      <c r="A76" s="49" t="s">
        <v>120</v>
      </c>
      <c r="B76" s="56">
        <v>2430</v>
      </c>
      <c r="C76" s="57">
        <v>634</v>
      </c>
      <c r="D76" s="63"/>
      <c r="E76" s="44">
        <f>'Раздел 1.1'!E76+'Раздел 1.2'!E76+'Раздел 1.3'!E76+'Раздел 1.4'!E75</f>
        <v>0</v>
      </c>
      <c r="F76" s="44">
        <f>'Раздел 1.1'!F76+'Раздел 1.2'!F76+'Раздел 1.3'!F76+'Раздел 1.4'!F75</f>
        <v>0</v>
      </c>
      <c r="G76" s="44">
        <f>'Раздел 1.1'!G76+'Раздел 1.2'!G76+'Раздел 1.3'!G76+'Раздел 1.4'!G75</f>
        <v>0</v>
      </c>
      <c r="H76" s="54"/>
    </row>
    <row r="77" spans="1:8" ht="15.75">
      <c r="A77" s="49" t="s">
        <v>121</v>
      </c>
      <c r="B77" s="56">
        <v>2440</v>
      </c>
      <c r="C77" s="57">
        <v>810</v>
      </c>
      <c r="D77" s="63"/>
      <c r="E77" s="44">
        <f>'Раздел 1.1'!E77+'Раздел 1.2'!E77+'Раздел 1.3'!E77+'Раздел 1.4'!E76</f>
        <v>0</v>
      </c>
      <c r="F77" s="44">
        <f>'Раздел 1.1'!F77+'Раздел 1.2'!F77+'Раздел 1.3'!F77+'Раздел 1.4'!F76</f>
        <v>0</v>
      </c>
      <c r="G77" s="44">
        <f>'Раздел 1.1'!G77+'Раздел 1.2'!G77+'Раздел 1.3'!G77+'Раздел 1.4'!G76</f>
        <v>0</v>
      </c>
      <c r="H77" s="54"/>
    </row>
    <row r="78" spans="1:8" ht="15.75">
      <c r="A78" s="55" t="s">
        <v>122</v>
      </c>
      <c r="B78" s="73">
        <v>2450</v>
      </c>
      <c r="C78" s="57">
        <v>862</v>
      </c>
      <c r="D78" s="63"/>
      <c r="E78" s="44">
        <f>'Раздел 1.1'!E78+'Раздел 1.2'!E78+'Раздел 1.3'!E78+'Раздел 1.4'!E77</f>
        <v>0</v>
      </c>
      <c r="F78" s="44">
        <f>'Раздел 1.1'!F78+'Раздел 1.2'!F78+'Раздел 1.3'!F78+'Раздел 1.4'!F77</f>
        <v>0</v>
      </c>
      <c r="G78" s="44">
        <f>'Раздел 1.1'!G78+'Раздел 1.2'!G78+'Раздел 1.3'!G78+'Раздел 1.4'!G77</f>
        <v>0</v>
      </c>
      <c r="H78" s="54" t="s">
        <v>56</v>
      </c>
    </row>
    <row r="79" spans="1:8" ht="24.75">
      <c r="A79" s="49" t="s">
        <v>123</v>
      </c>
      <c r="B79" s="56">
        <v>2460</v>
      </c>
      <c r="C79" s="57">
        <v>863</v>
      </c>
      <c r="D79" s="63"/>
      <c r="E79" s="44">
        <f>'Раздел 1.1'!E79+'Раздел 1.2'!E79+'Раздел 1.3'!E79+'Раздел 1.4'!E78</f>
        <v>0</v>
      </c>
      <c r="F79" s="44">
        <f>'Раздел 1.1'!F79+'Раздел 1.2'!F79+'Раздел 1.3'!F79+'Раздел 1.4'!F78</f>
        <v>0</v>
      </c>
      <c r="G79" s="44">
        <f>'Раздел 1.1'!G79+'Раздел 1.2'!G79+'Раздел 1.3'!G79+'Раздел 1.4'!G78</f>
        <v>0</v>
      </c>
      <c r="H79" s="54" t="s">
        <v>56</v>
      </c>
    </row>
    <row r="80" spans="1:8" ht="15.75">
      <c r="A80" s="55" t="s">
        <v>124</v>
      </c>
      <c r="B80" s="56">
        <v>2500</v>
      </c>
      <c r="C80" s="57" t="s">
        <v>56</v>
      </c>
      <c r="D80" s="58" t="s">
        <v>56</v>
      </c>
      <c r="E80" s="44">
        <f>'Раздел 1.1'!E80+'Раздел 1.2'!E80+'Раздел 1.3'!E80+'Раздел 1.4'!E79</f>
        <v>0</v>
      </c>
      <c r="F80" s="44">
        <f>'Раздел 1.1'!F80+'Раздел 1.2'!F80+'Раздел 1.3'!F80+'Раздел 1.4'!F79</f>
        <v>0</v>
      </c>
      <c r="G80" s="44">
        <f>'Раздел 1.1'!G80+'Раздел 1.2'!G80+'Раздел 1.3'!G80+'Раздел 1.4'!G79</f>
        <v>0</v>
      </c>
      <c r="H80" s="54" t="s">
        <v>56</v>
      </c>
    </row>
    <row r="81" spans="1:8" ht="24.75">
      <c r="A81" s="49" t="s">
        <v>125</v>
      </c>
      <c r="B81" s="56">
        <v>2520</v>
      </c>
      <c r="C81" s="57">
        <v>831</v>
      </c>
      <c r="D81" s="58">
        <v>296</v>
      </c>
      <c r="E81" s="44">
        <f>'Раздел 1.1'!E81+'Раздел 1.2'!E81+'Раздел 1.3'!E81+'Раздел 1.4'!E80</f>
        <v>0</v>
      </c>
      <c r="F81" s="44">
        <f>'Раздел 1.1'!F81+'Раздел 1.2'!F81+'Раздел 1.3'!F81+'Раздел 1.4'!F80</f>
        <v>0</v>
      </c>
      <c r="G81" s="44">
        <f>'Раздел 1.1'!G81+'Раздел 1.2'!G81+'Раздел 1.3'!G81+'Раздел 1.4'!G80</f>
        <v>0</v>
      </c>
      <c r="H81" s="54" t="s">
        <v>56</v>
      </c>
    </row>
    <row r="82" spans="1:8" ht="15.75">
      <c r="A82" s="55" t="s">
        <v>126</v>
      </c>
      <c r="B82" s="56">
        <v>2600</v>
      </c>
      <c r="C82" s="57" t="s">
        <v>56</v>
      </c>
      <c r="D82" s="58" t="s">
        <v>56</v>
      </c>
      <c r="E82" s="44">
        <f>'Раздел 1.1'!E82+'Раздел 1.2'!E82+'Раздел 1.3'!E82+'Раздел 1.4'!E81</f>
        <v>25079432.880000003</v>
      </c>
      <c r="F82" s="44">
        <f>'Раздел 1.1'!F82+'Раздел 1.2'!F82+'Раздел 1.3'!F82+'Раздел 1.4'!F81</f>
        <v>19250800</v>
      </c>
      <c r="G82" s="44">
        <f>'Раздел 1.1'!G82+'Раздел 1.2'!G82+'Раздел 1.3'!G82+'Раздел 1.4'!G81</f>
        <v>18530900</v>
      </c>
      <c r="H82" s="74">
        <f>H83+H84+H89+H111+H109</f>
        <v>0</v>
      </c>
    </row>
    <row r="83" spans="1:8" ht="24.75">
      <c r="A83" s="49" t="s">
        <v>127</v>
      </c>
      <c r="B83" s="56">
        <v>2610</v>
      </c>
      <c r="C83" s="57">
        <v>241</v>
      </c>
      <c r="D83" s="63"/>
      <c r="E83" s="44">
        <f>'Раздел 1.1'!E83+'Раздел 1.2'!E83+'Раздел 1.4'!E82+'Раздел 1.3'!E83</f>
        <v>0</v>
      </c>
      <c r="F83" s="44">
        <f>'Раздел 1.1'!F83+'Раздел 1.2'!F83+'Раздел 1.4'!F82+'Раздел 1.3'!F83</f>
        <v>0</v>
      </c>
      <c r="G83" s="44">
        <f>'Раздел 1.1'!G83+'Раздел 1.2'!G83+'Раздел 1.4'!G82+'Раздел 1.3'!G83</f>
        <v>0</v>
      </c>
      <c r="H83" s="37"/>
    </row>
    <row r="84" spans="1:8" ht="24.75">
      <c r="A84" s="49" t="s">
        <v>128</v>
      </c>
      <c r="B84" s="56">
        <v>2630</v>
      </c>
      <c r="C84" s="57">
        <v>243</v>
      </c>
      <c r="D84" s="58" t="s">
        <v>56</v>
      </c>
      <c r="E84" s="61">
        <f>SUM(E85:E88)</f>
        <v>0</v>
      </c>
      <c r="F84" s="61">
        <f>F85+F86+F88</f>
        <v>0</v>
      </c>
      <c r="G84" s="61">
        <f>G85+G86+G88</f>
        <v>0</v>
      </c>
      <c r="H84" s="45">
        <f>H85+H86+H88</f>
        <v>0</v>
      </c>
    </row>
    <row r="85" spans="1:8" ht="24.75">
      <c r="A85" s="49" t="s">
        <v>129</v>
      </c>
      <c r="B85" s="56">
        <v>2631</v>
      </c>
      <c r="C85" s="57">
        <v>243</v>
      </c>
      <c r="D85" s="58">
        <v>225</v>
      </c>
      <c r="E85" s="44">
        <f>'Раздел 1.1'!E85+'Раздел 1.2'!E85+'Раздел 1.4'!E84+'Раздел 1.3'!E85</f>
        <v>0</v>
      </c>
      <c r="F85" s="44">
        <f>'Раздел 1.1'!F85+'Раздел 1.2'!F85+'Раздел 1.4'!F84+'Раздел 1.3'!F85</f>
        <v>0</v>
      </c>
      <c r="G85" s="44">
        <f>'Раздел 1.1'!G85+'Раздел 1.2'!G85+'Раздел 1.4'!G84+'Раздел 1.3'!G85</f>
        <v>0</v>
      </c>
      <c r="H85" s="37"/>
    </row>
    <row r="86" spans="1:8" ht="15.75">
      <c r="A86" s="49" t="s">
        <v>130</v>
      </c>
      <c r="B86" s="56">
        <v>2632</v>
      </c>
      <c r="C86" s="57"/>
      <c r="D86" s="58">
        <v>226</v>
      </c>
      <c r="E86" s="44">
        <f>'Раздел 1.1'!E86+'Раздел 1.2'!E86+'Раздел 1.4'!E85+'Раздел 1.3'!E86</f>
        <v>0</v>
      </c>
      <c r="F86" s="44">
        <f>'Раздел 1.1'!F86+'Раздел 1.2'!F86+'Раздел 1.4'!F85+'Раздел 1.3'!F86</f>
        <v>0</v>
      </c>
      <c r="G86" s="44">
        <f>'Раздел 1.1'!G86+'Раздел 1.2'!G86+'Раздел 1.4'!G85+'Раздел 1.3'!G86</f>
        <v>0</v>
      </c>
      <c r="H86" s="37"/>
    </row>
    <row r="87" spans="1:8" ht="15.75">
      <c r="A87" s="49"/>
      <c r="B87" s="56"/>
      <c r="C87" s="57"/>
      <c r="D87" s="58">
        <v>228</v>
      </c>
      <c r="E87" s="44">
        <f>'Раздел 1.1'!E88+'Раздел 1.2'!E87+'Раздел 1.3'!E87+'Раздел 1.4'!E86</f>
        <v>0</v>
      </c>
      <c r="F87" s="44">
        <f>'Раздел 1.1'!F88+'Раздел 1.2'!F87+'Раздел 1.3'!F87+'Раздел 1.4'!F86</f>
        <v>0</v>
      </c>
      <c r="G87" s="44">
        <f>'Раздел 1.1'!G88+'Раздел 1.2'!G87+'Раздел 1.3'!G87+'Раздел 1.4'!G86</f>
        <v>0</v>
      </c>
      <c r="H87" s="37"/>
    </row>
    <row r="88" spans="1:8" ht="15.75">
      <c r="A88" s="49" t="s">
        <v>131</v>
      </c>
      <c r="B88" s="56">
        <v>2633</v>
      </c>
      <c r="C88" s="57"/>
      <c r="D88" s="58">
        <v>310</v>
      </c>
      <c r="E88" s="44">
        <f>'Раздел 1.1'!E88+'Раздел 1.2'!E88+'Раздел 1.3'!E88+'Раздел 1.4'!E86</f>
        <v>0</v>
      </c>
      <c r="F88" s="44">
        <f>'Раздел 1.1'!F88+'Раздел 1.2'!F88+'Раздел 1.3'!F88+'Раздел 1.4'!F86</f>
        <v>0</v>
      </c>
      <c r="G88" s="44">
        <f>'Раздел 1.1'!G88+'Раздел 1.2'!G88+'Раздел 1.3'!G88+'Раздел 1.4'!G86</f>
        <v>0</v>
      </c>
      <c r="H88" s="37"/>
    </row>
    <row r="89" spans="1:8" ht="15.75">
      <c r="A89" s="55" t="s">
        <v>132</v>
      </c>
      <c r="B89" s="56">
        <v>2640</v>
      </c>
      <c r="C89" s="57">
        <v>244</v>
      </c>
      <c r="D89" s="58" t="s">
        <v>56</v>
      </c>
      <c r="E89" s="44">
        <f>'Раздел 1.1'!E89+'Раздел 1.2'!E89+'Раздел 1.3'!E89+'Раздел 1.4'!E87</f>
        <v>18500248.25</v>
      </c>
      <c r="F89" s="44">
        <f>'Раздел 1.1'!F89+'Раздел 1.2'!F89+'Раздел 1.3'!F89+'Раздел 1.4'!F87</f>
        <v>13250800</v>
      </c>
      <c r="G89" s="44">
        <f>'Раздел 1.1'!G89+'Раздел 1.2'!G89+'Раздел 1.3'!G89+'Раздел 1.4'!G87</f>
        <v>12430900</v>
      </c>
      <c r="H89" s="45">
        <f>H90+H91+H92+H93+H94+H95+H96+H98+H99+H100+H101+H102+H103+H104+H105+H106+H107+H108</f>
        <v>0</v>
      </c>
    </row>
    <row r="90" spans="1:8" ht="24.75">
      <c r="A90" s="75" t="s">
        <v>133</v>
      </c>
      <c r="B90" s="73"/>
      <c r="C90" s="57">
        <v>244</v>
      </c>
      <c r="D90" s="58">
        <v>221</v>
      </c>
      <c r="E90" s="44">
        <f>'Раздел 1.1'!E90+'Раздел 1.2'!E90+'Раздел 1.3'!E90+'Раздел 1.4'!E88</f>
        <v>240000</v>
      </c>
      <c r="F90" s="44">
        <f>'Раздел 1.1'!F90+'Раздел 1.2'!F90+'Раздел 1.3'!F90+'Раздел 1.4'!F88</f>
        <v>250000</v>
      </c>
      <c r="G90" s="44">
        <f>'Раздел 1.1'!G90+'Раздел 1.2'!G90+'Раздел 1.3'!G90+'Раздел 1.4'!G88</f>
        <v>250000</v>
      </c>
      <c r="H90" s="76"/>
    </row>
    <row r="91" spans="1:8" ht="15.75">
      <c r="A91" s="70" t="s">
        <v>134</v>
      </c>
      <c r="B91" s="73"/>
      <c r="C91" s="57"/>
      <c r="D91" s="58">
        <v>222</v>
      </c>
      <c r="E91" s="44">
        <f>'Раздел 1.1'!E91+'Раздел 1.2'!E91+'Раздел 1.3'!E91+'Раздел 1.4'!E89</f>
        <v>0</v>
      </c>
      <c r="F91" s="44">
        <f>'Раздел 1.1'!F91+'Раздел 1.2'!F91+'Раздел 1.3'!F91+'Раздел 1.4'!F89</f>
        <v>0</v>
      </c>
      <c r="G91" s="44">
        <f>'Раздел 1.1'!G91+'Раздел 1.2'!G91+'Раздел 1.3'!G91+'Раздел 1.4'!G89</f>
        <v>0</v>
      </c>
      <c r="H91" s="76"/>
    </row>
    <row r="92" spans="1:8" ht="15.75">
      <c r="A92" s="70" t="s">
        <v>135</v>
      </c>
      <c r="B92" s="73"/>
      <c r="C92" s="57"/>
      <c r="D92" s="58">
        <v>223</v>
      </c>
      <c r="E92" s="44">
        <f>'Раздел 1.1'!E92+'Раздел 1.2'!E92+'Раздел 1.3'!E92+'Раздел 1.4'!E90</f>
        <v>300000</v>
      </c>
      <c r="F92" s="44">
        <f>'Раздел 1.1'!F92+'Раздел 1.2'!F92+'Раздел 1.3'!F92+'Раздел 1.4'!F90</f>
        <v>500000</v>
      </c>
      <c r="G92" s="44">
        <f>'Раздел 1.1'!G92+'Раздел 1.2'!G92+'Раздел 1.3'!G92+'Раздел 1.4'!G90</f>
        <v>600000</v>
      </c>
      <c r="H92" s="76"/>
    </row>
    <row r="93" spans="1:8" ht="15.75">
      <c r="A93" s="70" t="s">
        <v>136</v>
      </c>
      <c r="B93" s="73"/>
      <c r="C93" s="57"/>
      <c r="D93" s="58">
        <v>224</v>
      </c>
      <c r="E93" s="44">
        <f>'Раздел 1.1'!E93+'Раздел 1.2'!E93+'Раздел 1.3'!E93+'Раздел 1.4'!E91</f>
        <v>0</v>
      </c>
      <c r="F93" s="44">
        <f>'Раздел 1.1'!F93+'Раздел 1.2'!F93+'Раздел 1.3'!F93+'Раздел 1.4'!F91</f>
        <v>0</v>
      </c>
      <c r="G93" s="44">
        <f>'Раздел 1.1'!G93+'Раздел 1.2'!G93+'Раздел 1.3'!G93+'Раздел 1.4'!G91</f>
        <v>0</v>
      </c>
      <c r="H93" s="76"/>
    </row>
    <row r="94" spans="1:8" ht="15.75">
      <c r="A94" s="70" t="s">
        <v>137</v>
      </c>
      <c r="B94" s="73"/>
      <c r="C94" s="57"/>
      <c r="D94" s="58">
        <v>225</v>
      </c>
      <c r="E94" s="44">
        <f>'Раздел 1.1'!E94+'Раздел 1.2'!E94+'Раздел 1.3'!E94+'Раздел 1.4'!E92</f>
        <v>3176930.1</v>
      </c>
      <c r="F94" s="44">
        <f>'Раздел 1.1'!F94+'Раздел 1.2'!F94+'Раздел 1.3'!F94+'Раздел 1.4'!F92</f>
        <v>520000</v>
      </c>
      <c r="G94" s="44">
        <f>'Раздел 1.1'!G94+'Раздел 1.2'!G94+'Раздел 1.3'!G94+'Раздел 1.4'!G92</f>
        <v>520000</v>
      </c>
      <c r="H94" s="76"/>
    </row>
    <row r="95" spans="1:8" ht="15.75">
      <c r="A95" s="70" t="s">
        <v>130</v>
      </c>
      <c r="B95" s="73"/>
      <c r="C95" s="57"/>
      <c r="D95" s="58">
        <v>226</v>
      </c>
      <c r="E95" s="44">
        <f>'Раздел 1.1'!E95+'Раздел 1.2'!E95+'Раздел 1.3'!E95+'Раздел 1.4'!E93</f>
        <v>6240376.0600000005</v>
      </c>
      <c r="F95" s="44">
        <f>'Раздел 1.1'!F95+'Раздел 1.2'!F95+'Раздел 1.3'!F95+'Раздел 1.4'!F93</f>
        <v>4268000</v>
      </c>
      <c r="G95" s="44">
        <f>'Раздел 1.1'!G95+'Раздел 1.2'!G95+'Раздел 1.3'!G95+'Раздел 1.4'!G93</f>
        <v>4285000</v>
      </c>
      <c r="H95" s="76"/>
    </row>
    <row r="96" spans="1:8" ht="15.75">
      <c r="A96" s="70" t="s">
        <v>138</v>
      </c>
      <c r="B96" s="73"/>
      <c r="C96" s="57"/>
      <c r="D96" s="58">
        <v>227</v>
      </c>
      <c r="E96" s="44">
        <f>'Раздел 1.1'!E96+'Раздел 1.2'!E96+'Раздел 1.3'!E96+'Раздел 1.4'!E94</f>
        <v>50000</v>
      </c>
      <c r="F96" s="44">
        <f>'Раздел 1.1'!F96+'Раздел 1.2'!F96+'Раздел 1.3'!F96+'Раздел 1.4'!F94</f>
        <v>50000</v>
      </c>
      <c r="G96" s="44">
        <f>'Раздел 1.1'!G96+'Раздел 1.2'!G96+'Раздел 1.3'!G96+'Раздел 1.4'!G94</f>
        <v>50000</v>
      </c>
      <c r="H96" s="76"/>
    </row>
    <row r="97" spans="1:8" ht="15.75">
      <c r="A97" s="70" t="s">
        <v>139</v>
      </c>
      <c r="B97" s="73"/>
      <c r="C97" s="57"/>
      <c r="D97" s="58">
        <v>228</v>
      </c>
      <c r="E97" s="44">
        <f>'Раздел 1.1'!E97+'Раздел 1.2'!E97+'Раздел 1.3'!E97+'Раздел 1.4'!E95</f>
        <v>970320.44</v>
      </c>
      <c r="F97" s="44">
        <f>'Раздел 1.1'!F97+'Раздел 1.2'!F97+'Раздел 1.3'!F97+'Раздел 1.4'!F95</f>
        <v>1196800</v>
      </c>
      <c r="G97" s="44">
        <f>'Раздел 1.1'!G97+'Раздел 1.2'!G97+'Раздел 1.3'!G97+'Раздел 1.4'!G95</f>
        <v>1246800</v>
      </c>
      <c r="H97" s="76"/>
    </row>
    <row r="98" spans="1:8" ht="15.75">
      <c r="A98" s="70" t="s">
        <v>131</v>
      </c>
      <c r="B98" s="73"/>
      <c r="C98" s="57"/>
      <c r="D98" s="58">
        <v>310</v>
      </c>
      <c r="E98" s="44">
        <f>'Раздел 1.1'!E98+'Раздел 1.2'!E98+'Раздел 1.3'!E98+'Раздел 1.4'!E96</f>
        <v>919919.92</v>
      </c>
      <c r="F98" s="44">
        <f>'Раздел 1.1'!F98+'Раздел 1.2'!F98+'Раздел 1.3'!F98+'Раздел 1.4'!F96</f>
        <v>1606800</v>
      </c>
      <c r="G98" s="44">
        <f>'Раздел 1.1'!G98+'Раздел 1.2'!G98+'Раздел 1.3'!G98+'Раздел 1.4'!G96</f>
        <v>360000</v>
      </c>
      <c r="H98" s="76"/>
    </row>
    <row r="99" spans="1:8" ht="24.75">
      <c r="A99" s="75" t="s">
        <v>140</v>
      </c>
      <c r="B99" s="73"/>
      <c r="C99" s="57"/>
      <c r="D99" s="58">
        <v>341</v>
      </c>
      <c r="E99" s="44">
        <f>'Раздел 1.1'!E99+'Раздел 1.2'!E99+'Раздел 1.3'!E99+'Раздел 1.4'!E97</f>
        <v>10000</v>
      </c>
      <c r="F99" s="44">
        <f>'Раздел 1.1'!F99+'Раздел 1.2'!F99+'Раздел 1.3'!F99+'Раздел 1.4'!F97</f>
        <v>50000</v>
      </c>
      <c r="G99" s="44">
        <f>'Раздел 1.1'!G99+'Раздел 1.2'!G99+'Раздел 1.3'!G99+'Раздел 1.4'!G97</f>
        <v>50000</v>
      </c>
      <c r="H99" s="76"/>
    </row>
    <row r="100" spans="1:8" ht="15.75">
      <c r="A100" s="70" t="s">
        <v>141</v>
      </c>
      <c r="B100" s="73"/>
      <c r="C100" s="57"/>
      <c r="D100" s="58">
        <v>342</v>
      </c>
      <c r="E100" s="44">
        <f>'Раздел 1.1'!E100+'Раздел 1.2'!E100+'Раздел 1.3'!E100+'Раздел 1.4'!E98</f>
        <v>2403383.5300000003</v>
      </c>
      <c r="F100" s="44">
        <f>'Раздел 1.1'!F100+'Раздел 1.2'!F100+'Раздел 1.3'!F100+'Раздел 1.4'!F98</f>
        <v>1770000</v>
      </c>
      <c r="G100" s="44">
        <f>'Раздел 1.1'!G100+'Раздел 1.2'!G100+'Раздел 1.3'!G100+'Раздел 1.4'!G98</f>
        <v>2029900</v>
      </c>
      <c r="H100" s="76"/>
    </row>
    <row r="101" spans="1:8" ht="15.75">
      <c r="A101" s="70" t="s">
        <v>142</v>
      </c>
      <c r="B101" s="73"/>
      <c r="C101" s="57"/>
      <c r="D101" s="58">
        <v>343</v>
      </c>
      <c r="E101" s="44">
        <f>'Раздел 1.1'!E101+'Раздел 1.2'!E101+'Раздел 1.3'!E101+'Раздел 1.4'!E99</f>
        <v>1434618.2</v>
      </c>
      <c r="F101" s="44">
        <f>'Раздел 1.1'!F101+'Раздел 1.2'!F101+'Раздел 1.3'!F101+'Раздел 1.4'!F99</f>
        <v>1100000</v>
      </c>
      <c r="G101" s="44">
        <f>'Раздел 1.1'!G101+'Раздел 1.2'!G101+'Раздел 1.3'!G101+'Раздел 1.4'!G99</f>
        <v>1100000</v>
      </c>
      <c r="H101" s="76"/>
    </row>
    <row r="102" spans="1:8" ht="15.75">
      <c r="A102" s="70" t="s">
        <v>143</v>
      </c>
      <c r="B102" s="73"/>
      <c r="C102" s="57"/>
      <c r="D102" s="58">
        <v>344</v>
      </c>
      <c r="E102" s="44">
        <f>'Раздел 1.1'!E102+'Раздел 1.2'!E102+'Раздел 1.3'!E102+'Раздел 1.4'!E100</f>
        <v>0</v>
      </c>
      <c r="F102" s="44">
        <f>'Раздел 1.1'!F102+'Раздел 1.2'!F102+'Раздел 1.3'!F102+'Раздел 1.4'!F100</f>
        <v>0</v>
      </c>
      <c r="G102" s="44">
        <f>'Раздел 1.1'!G102+'Раздел 1.2'!G102+'Раздел 1.3'!G102+'Раздел 1.4'!G100</f>
        <v>0</v>
      </c>
      <c r="H102" s="76"/>
    </row>
    <row r="103" spans="1:8" ht="15.75">
      <c r="A103" s="70" t="s">
        <v>144</v>
      </c>
      <c r="B103" s="73"/>
      <c r="C103" s="57"/>
      <c r="D103" s="58">
        <v>345</v>
      </c>
      <c r="E103" s="44">
        <f>'Раздел 1.1'!E103+'Раздел 1.2'!E103+'Раздел 1.3'!E103+'Раздел 1.4'!E101</f>
        <v>1408600</v>
      </c>
      <c r="F103" s="44">
        <f>'Раздел 1.1'!F103+'Раздел 1.2'!F103+'Раздел 1.3'!F103+'Раздел 1.4'!F101</f>
        <v>1389200</v>
      </c>
      <c r="G103" s="44">
        <f>'Раздел 1.1'!G103+'Раздел 1.2'!G103+'Раздел 1.3'!G103+'Раздел 1.4'!G101</f>
        <v>1389200</v>
      </c>
      <c r="H103" s="76"/>
    </row>
    <row r="104" spans="1:8" ht="15.75">
      <c r="A104" s="70" t="s">
        <v>145</v>
      </c>
      <c r="B104" s="73"/>
      <c r="C104" s="57"/>
      <c r="D104" s="58">
        <v>346</v>
      </c>
      <c r="E104" s="44">
        <f>'Раздел 1.1'!E104+'Раздел 1.2'!E104+'Раздел 1.3'!E104+'Раздел 1.4'!E102</f>
        <v>1296100</v>
      </c>
      <c r="F104" s="44">
        <f>'Раздел 1.1'!F104+'Раздел 1.2'!F104+'Раздел 1.3'!F104+'Раздел 1.4'!F102</f>
        <v>500000</v>
      </c>
      <c r="G104" s="44">
        <f>'Раздел 1.1'!G104+'Раздел 1.2'!G104+'Раздел 1.3'!G104+'Раздел 1.4'!G102</f>
        <v>500000</v>
      </c>
      <c r="H104" s="76"/>
    </row>
    <row r="105" spans="1:8" ht="15.75">
      <c r="A105" s="70" t="s">
        <v>146</v>
      </c>
      <c r="B105" s="73"/>
      <c r="C105" s="57"/>
      <c r="D105" s="58">
        <v>347</v>
      </c>
      <c r="E105" s="44">
        <f>'Раздел 1.1'!E105+'Раздел 1.2'!E105+'Раздел 1.3'!E105+'Раздел 1.4'!E103</f>
        <v>0</v>
      </c>
      <c r="F105" s="44">
        <f>'Раздел 1.1'!F105+'Раздел 1.2'!F105+'Раздел 1.3'!F105+'Раздел 1.4'!F103</f>
        <v>0</v>
      </c>
      <c r="G105" s="44">
        <f>'Раздел 1.1'!G105+'Раздел 1.2'!G105+'Раздел 1.3'!G105+'Раздел 1.4'!G103</f>
        <v>0</v>
      </c>
      <c r="H105" s="76"/>
    </row>
    <row r="106" spans="1:8" ht="15.75">
      <c r="A106" s="70" t="s">
        <v>147</v>
      </c>
      <c r="B106" s="73"/>
      <c r="C106" s="57"/>
      <c r="D106" s="58">
        <v>349</v>
      </c>
      <c r="E106" s="44">
        <f>'Раздел 1.1'!E106+'Раздел 1.2'!E106+'Раздел 1.3'!E106+'Раздел 1.4'!E104</f>
        <v>50000</v>
      </c>
      <c r="F106" s="44">
        <f>'Раздел 1.1'!F106+'Раздел 1.2'!F106+'Раздел 1.3'!F106+'Раздел 1.4'!F104</f>
        <v>50000</v>
      </c>
      <c r="G106" s="44">
        <f>'Раздел 1.1'!G106+'Раздел 1.2'!G106+'Раздел 1.3'!G106+'Раздел 1.4'!G104</f>
        <v>50000</v>
      </c>
      <c r="H106" s="76"/>
    </row>
    <row r="107" spans="1:8" ht="24.75">
      <c r="A107" s="75" t="s">
        <v>148</v>
      </c>
      <c r="B107" s="73"/>
      <c r="C107" s="57"/>
      <c r="D107" s="58">
        <v>352</v>
      </c>
      <c r="E107" s="44">
        <f>'Раздел 1.1'!E107+'Раздел 1.2'!E107+'Раздел 1.3'!E107+'Раздел 1.4'!E105</f>
        <v>0</v>
      </c>
      <c r="F107" s="44">
        <f>'Раздел 1.1'!F107+'Раздел 1.2'!F107+'Раздел 1.3'!F107+'Раздел 1.4'!F105</f>
        <v>0</v>
      </c>
      <c r="G107" s="44">
        <f>'Раздел 1.1'!G107+'Раздел 1.2'!G107+'Раздел 1.3'!G107+'Раздел 1.4'!G105</f>
        <v>0</v>
      </c>
      <c r="H107" s="76"/>
    </row>
    <row r="108" spans="1:8" ht="24.75">
      <c r="A108" s="75" t="s">
        <v>149</v>
      </c>
      <c r="B108" s="73"/>
      <c r="C108" s="57"/>
      <c r="D108" s="58">
        <v>353</v>
      </c>
      <c r="E108" s="44">
        <f>'Раздел 1.1'!E108+'Раздел 1.2'!E108+'Раздел 1.3'!E108+'Раздел 1.4'!E106</f>
        <v>0</v>
      </c>
      <c r="F108" s="44">
        <f>'Раздел 1.1'!F108+'Раздел 1.2'!F108+'Раздел 1.3'!F108+'Раздел 1.4'!F106</f>
        <v>0</v>
      </c>
      <c r="G108" s="44">
        <f>'Раздел 1.1'!G108+'Раздел 1.2'!G108+'Раздел 1.3'!G108+'Раздел 1.4'!G106</f>
        <v>0</v>
      </c>
      <c r="H108" s="76"/>
    </row>
    <row r="109" spans="1:8" ht="15.75">
      <c r="A109" s="75" t="s">
        <v>150</v>
      </c>
      <c r="B109" s="73">
        <v>2641</v>
      </c>
      <c r="C109" s="57">
        <v>247</v>
      </c>
      <c r="D109" s="58" t="s">
        <v>56</v>
      </c>
      <c r="E109" s="44">
        <f>'Раздел 1.1'!E109+'Раздел 1.2'!E109+'Раздел 1.3'!E109+'Раздел 1.4'!E107</f>
        <v>6579184.63</v>
      </c>
      <c r="F109" s="44">
        <f>'Раздел 1.1'!F109+'Раздел 1.2'!F109+'Раздел 1.3'!F109+'Раздел 1.4'!F107</f>
        <v>6000000</v>
      </c>
      <c r="G109" s="44">
        <f>'Раздел 1.1'!G109+'Раздел 1.2'!G109+'Раздел 1.3'!G109+'Раздел 1.4'!G107</f>
        <v>6100000</v>
      </c>
      <c r="H109" s="74">
        <f>H110</f>
        <v>0</v>
      </c>
    </row>
    <row r="110" spans="1:8" ht="24.75">
      <c r="A110" s="75" t="s">
        <v>151</v>
      </c>
      <c r="B110" s="73"/>
      <c r="C110" s="57">
        <v>247</v>
      </c>
      <c r="D110" s="58">
        <v>223</v>
      </c>
      <c r="E110" s="44">
        <f>'Раздел 1.1'!E110+'Раздел 1.2'!E110+'Раздел 1.3'!E110+'Раздел 1.4'!E108</f>
        <v>6579184.63</v>
      </c>
      <c r="F110" s="44">
        <f>'Раздел 1.1'!F110+'Раздел 1.2'!F110+'Раздел 1.3'!F110+'Раздел 1.4'!F108</f>
        <v>6000000</v>
      </c>
      <c r="G110" s="44">
        <f>'Раздел 1.1'!G110+'Раздел 1.2'!G110+'Раздел 1.3'!G110+'Раздел 1.4'!G108</f>
        <v>6100000</v>
      </c>
      <c r="H110" s="76"/>
    </row>
    <row r="111" spans="1:8" ht="24.75">
      <c r="A111" s="75" t="s">
        <v>152</v>
      </c>
      <c r="B111" s="56">
        <v>2650</v>
      </c>
      <c r="C111" s="57">
        <v>400</v>
      </c>
      <c r="D111" s="58" t="s">
        <v>56</v>
      </c>
      <c r="E111" s="44">
        <f>'Раздел 1.1'!E111+'Раздел 1.2'!E111+'Раздел 1.3'!E110+'Раздел 1.4'!E109</f>
        <v>0</v>
      </c>
      <c r="F111" s="44">
        <f>'Раздел 1.1'!F111+'Раздел 1.2'!F111+'Раздел 1.3'!F111+'Раздел 1.4'!F109</f>
        <v>0</v>
      </c>
      <c r="G111" s="44">
        <f>'Раздел 1.1'!G111+'Раздел 1.2'!G111+'Раздел 1.3'!G111+'Раздел 1.4'!G109</f>
        <v>0</v>
      </c>
      <c r="H111" s="45">
        <f>H112+H113+H114+H115+H116</f>
        <v>0</v>
      </c>
    </row>
    <row r="112" spans="1:8" ht="18.75" customHeight="1">
      <c r="A112" s="75" t="s">
        <v>153</v>
      </c>
      <c r="B112" s="56">
        <v>2651</v>
      </c>
      <c r="C112" s="57">
        <v>406</v>
      </c>
      <c r="D112" s="58">
        <v>310</v>
      </c>
      <c r="E112" s="44">
        <f>'Раздел 1.1'!E112+'Раздел 1.2'!E112+'Раздел 1.3'!E112+'Раздел 1.4'!E110</f>
        <v>0</v>
      </c>
      <c r="F112" s="44">
        <f>'Раздел 1.1'!F112+'Раздел 1.2'!F112+'Раздел 1.3'!F112+'Раздел 1.4'!F110</f>
        <v>0</v>
      </c>
      <c r="G112" s="44">
        <f>'Раздел 1.1'!G112+'Раздел 1.2'!G112+'Раздел 1.3'!G112+'Раздел 1.4'!G110</f>
        <v>0</v>
      </c>
      <c r="H112" s="76"/>
    </row>
    <row r="113" spans="1:8" ht="18.75" customHeight="1">
      <c r="A113" s="75"/>
      <c r="B113" s="56"/>
      <c r="C113" s="57"/>
      <c r="D113" s="58">
        <v>330</v>
      </c>
      <c r="E113" s="44">
        <f>'Раздел 1.1'!E113+'Раздел 1.2'!E113+'Раздел 1.3'!E113+'Раздел 1.4'!E111</f>
        <v>0</v>
      </c>
      <c r="F113" s="44">
        <f>'Раздел 1.1'!F113+'Раздел 1.2'!F113+'Раздел 1.3'!F113+'Раздел 1.4'!F111</f>
        <v>0</v>
      </c>
      <c r="G113" s="44">
        <f>'Раздел 1.1'!G113+'Раздел 1.2'!G113+'Раздел 1.3'!G113+'Раздел 1.4'!G111</f>
        <v>0</v>
      </c>
      <c r="H113" s="76"/>
    </row>
    <row r="114" spans="1:8" ht="12.75" customHeight="1">
      <c r="A114" s="75" t="s">
        <v>154</v>
      </c>
      <c r="B114" s="56">
        <v>2652</v>
      </c>
      <c r="C114" s="57">
        <v>407</v>
      </c>
      <c r="D114" s="71">
        <v>225</v>
      </c>
      <c r="E114" s="44">
        <f>'Раздел 1.1'!E114+'Раздел 1.2'!E114+'Раздел 1.3'!E114+'Раздел 1.4'!E112</f>
        <v>0</v>
      </c>
      <c r="F114" s="44">
        <f>'Раздел 1.1'!F114+'Раздел 1.2'!F114+'Раздел 1.3'!F114+'Раздел 1.4'!F112</f>
        <v>0</v>
      </c>
      <c r="G114" s="44">
        <f>'Раздел 1.1'!G114+'Раздел 1.2'!G114+'Раздел 1.3'!G114+'Раздел 1.4'!G112</f>
        <v>0</v>
      </c>
      <c r="H114" s="76"/>
    </row>
    <row r="115" spans="1:8" ht="15.75">
      <c r="A115" s="75"/>
      <c r="B115" s="56"/>
      <c r="C115" s="57"/>
      <c r="D115" s="71">
        <v>226</v>
      </c>
      <c r="E115" s="44">
        <f>'Раздел 1.1'!E115+'Раздел 1.2'!E115+'Раздел 1.3'!E115+'Раздел 1.4'!E113</f>
        <v>0</v>
      </c>
      <c r="F115" s="44">
        <f>'Раздел 1.1'!F115+'Раздел 1.2'!F115+'Раздел 1.3'!F115+'Раздел 1.4'!F113</f>
        <v>0</v>
      </c>
      <c r="G115" s="44">
        <f>'Раздел 1.1'!G115+'Раздел 1.2'!G115+'Раздел 1.3'!G115+'Раздел 1.4'!G113</f>
        <v>0</v>
      </c>
      <c r="H115" s="76"/>
    </row>
    <row r="116" spans="1:8" ht="13.5" customHeight="1">
      <c r="A116" s="75"/>
      <c r="B116" s="56"/>
      <c r="C116" s="57"/>
      <c r="D116" s="71">
        <v>310</v>
      </c>
      <c r="E116" s="44">
        <f>'Раздел 1.1'!E116+'Раздел 1.2'!E116+'Раздел 1.3'!E117+'Раздел 1.4'!E114</f>
        <v>0</v>
      </c>
      <c r="F116" s="44">
        <f>'Раздел 1.1'!F116+'Раздел 1.2'!F116+'Раздел 1.3'!F117+'Раздел 1.4'!F114</f>
        <v>0</v>
      </c>
      <c r="G116" s="44">
        <f>'Раздел 1.1'!G116+'Раздел 1.2'!G116+'Раздел 1.3'!G117+'Раздел 1.4'!G114</f>
        <v>0</v>
      </c>
      <c r="H116" s="76"/>
    </row>
    <row r="117" spans="1:8" ht="13.5" customHeight="1">
      <c r="A117" s="75"/>
      <c r="B117" s="56">
        <v>2653</v>
      </c>
      <c r="C117" s="57">
        <v>414</v>
      </c>
      <c r="D117" s="71">
        <v>228</v>
      </c>
      <c r="E117" s="44">
        <f>'Раздел 1.3'!E116</f>
        <v>0</v>
      </c>
      <c r="F117" s="44">
        <f>'Раздел 1.3'!F116</f>
        <v>0</v>
      </c>
      <c r="G117" s="44">
        <f>'Раздел 1.3'!G116</f>
        <v>0</v>
      </c>
      <c r="H117" s="76"/>
    </row>
    <row r="118" spans="1:8" ht="15.75">
      <c r="A118" s="66" t="s">
        <v>155</v>
      </c>
      <c r="B118" s="67">
        <v>3000</v>
      </c>
      <c r="C118" s="68">
        <v>100</v>
      </c>
      <c r="D118" s="69" t="s">
        <v>56</v>
      </c>
      <c r="E118" s="77">
        <f>'Раздел 1.1'!E117+'Раздел 1.2'!E117+'Раздел 1.3'!E118+'Раздел 1.4'!E115</f>
        <v>0</v>
      </c>
      <c r="F118" s="77">
        <f>'Раздел 1.1'!F117+'Раздел 1.2'!F117+'Раздел 1.3'!F118+'Раздел 1.4'!F115</f>
        <v>0</v>
      </c>
      <c r="G118" s="77">
        <f>'Раздел 1.1'!G117+'Раздел 1.2'!G117+'Раздел 1.3'!G118+'Раздел 1.4'!G115</f>
        <v>0</v>
      </c>
      <c r="H118" s="78" t="s">
        <v>56</v>
      </c>
    </row>
    <row r="119" spans="1:8" ht="24.75">
      <c r="A119" s="49" t="s">
        <v>156</v>
      </c>
      <c r="B119" s="56">
        <v>3010</v>
      </c>
      <c r="C119" s="65"/>
      <c r="D119" s="63"/>
      <c r="E119" s="44">
        <f>'Раздел 1.1'!E118+'Раздел 1.2'!E118+'Раздел 1.3'!E119+'Раздел 1.4'!E116</f>
        <v>0</v>
      </c>
      <c r="F119" s="44">
        <f>'Раздел 1.1'!F118+'Раздел 1.2'!F118+'Раздел 1.3'!F119+'Раздел 1.4'!F116</f>
        <v>0</v>
      </c>
      <c r="G119" s="44">
        <f>'Раздел 1.1'!G118+'Раздел 1.2'!G118+'Раздел 1.3'!G119+'Раздел 1.4'!G116</f>
        <v>0</v>
      </c>
      <c r="H119" s="54" t="s">
        <v>56</v>
      </c>
    </row>
    <row r="120" spans="1:8" ht="15.75">
      <c r="A120" s="55" t="s">
        <v>157</v>
      </c>
      <c r="B120" s="56">
        <v>3020</v>
      </c>
      <c r="C120" s="65"/>
      <c r="D120" s="63"/>
      <c r="E120" s="44">
        <f>'Раздел 1.1'!E119+'Раздел 1.2'!E119+'Раздел 1.3'!E120+'Раздел 1.4'!E117</f>
        <v>0</v>
      </c>
      <c r="F120" s="44">
        <f>'Раздел 1.1'!F119+'Раздел 1.2'!F119+'Раздел 1.3'!F120+'Раздел 1.4'!F117</f>
        <v>0</v>
      </c>
      <c r="G120" s="44">
        <f>'Раздел 1.1'!G119+'Раздел 1.2'!G119+'Раздел 1.3'!G120+'Раздел 1.4'!G117</f>
        <v>0</v>
      </c>
      <c r="H120" s="54" t="s">
        <v>56</v>
      </c>
    </row>
    <row r="121" spans="1:8" ht="15.75">
      <c r="A121" s="55" t="s">
        <v>158</v>
      </c>
      <c r="B121" s="56">
        <v>3030</v>
      </c>
      <c r="C121" s="65"/>
      <c r="D121" s="63"/>
      <c r="E121" s="44">
        <f>'Раздел 1.1'!E120+'Раздел 1.2'!E120+'Раздел 1.3'!E121+'Раздел 1.4'!E118</f>
        <v>0</v>
      </c>
      <c r="F121" s="44">
        <f>'Раздел 1.1'!F120+'Раздел 1.2'!F120+'Раздел 1.3'!F121+'Раздел 1.4'!F118</f>
        <v>0</v>
      </c>
      <c r="G121" s="44">
        <f>'Раздел 1.1'!G120+'Раздел 1.2'!G120+'Раздел 1.3'!G121+'Раздел 1.4'!G118</f>
        <v>0</v>
      </c>
      <c r="H121" s="54" t="s">
        <v>56</v>
      </c>
    </row>
    <row r="122" spans="1:8" ht="15.75">
      <c r="A122" s="66" t="s">
        <v>159</v>
      </c>
      <c r="B122" s="67">
        <v>4000</v>
      </c>
      <c r="C122" s="68" t="s">
        <v>56</v>
      </c>
      <c r="D122" s="69" t="s">
        <v>56</v>
      </c>
      <c r="E122" s="33">
        <f>'Раздел 1.1'!E121+'Раздел 1.2'!E121+'Раздел 1.3'!E122+'Раздел 1.4'!E119</f>
        <v>0</v>
      </c>
      <c r="F122" s="33">
        <f>'Раздел 1.1'!F121+'Раздел 1.2'!F121+'Раздел 1.3'!F122+'Раздел 1.4'!F119</f>
        <v>0</v>
      </c>
      <c r="G122" s="33">
        <f>'Раздел 1.1'!G121+'Раздел 1.2'!G121+'Раздел 1.3'!G122+'Раздел 1.4'!G119</f>
        <v>0</v>
      </c>
      <c r="H122" s="54" t="s">
        <v>56</v>
      </c>
    </row>
    <row r="123" spans="1:8" ht="24.75">
      <c r="A123" s="79" t="s">
        <v>160</v>
      </c>
      <c r="B123" s="56">
        <v>4010</v>
      </c>
      <c r="C123" s="57">
        <v>610</v>
      </c>
      <c r="D123" s="63"/>
      <c r="E123" s="61"/>
      <c r="F123" s="61"/>
      <c r="G123" s="61"/>
      <c r="H123" s="54" t="s">
        <v>56</v>
      </c>
    </row>
    <row r="124" spans="1:8" ht="15.75">
      <c r="A124" s="49"/>
      <c r="B124" s="80"/>
      <c r="C124" s="81"/>
      <c r="D124" s="82"/>
      <c r="E124" s="83"/>
      <c r="F124" s="83"/>
      <c r="G124" s="83"/>
      <c r="H124" s="84"/>
    </row>
    <row r="125" spans="1:7" ht="15" customHeight="1">
      <c r="A125" s="85"/>
      <c r="B125" s="85"/>
      <c r="C125" s="85"/>
      <c r="D125" s="86"/>
      <c r="E125" s="86"/>
      <c r="F125" s="86"/>
      <c r="G125" s="86"/>
    </row>
    <row r="126" spans="1:7" ht="15.75">
      <c r="A126" s="85" t="s">
        <v>161</v>
      </c>
      <c r="B126" s="85"/>
      <c r="C126" s="85"/>
      <c r="D126" s="86"/>
      <c r="E126" s="86"/>
      <c r="F126" s="86"/>
      <c r="G126" s="86"/>
    </row>
    <row r="127" spans="1:7" ht="9.75" customHeight="1">
      <c r="A127" s="87" t="s">
        <v>162</v>
      </c>
      <c r="B127" s="85"/>
      <c r="C127" s="85"/>
      <c r="D127" s="86"/>
      <c r="E127" s="86"/>
      <c r="F127" s="86"/>
      <c r="G127" s="86"/>
    </row>
    <row r="128" spans="1:7" ht="9.75" customHeight="1">
      <c r="A128" s="87"/>
      <c r="B128" s="85"/>
      <c r="C128" s="85"/>
      <c r="D128" s="86"/>
      <c r="E128" s="86"/>
      <c r="F128" s="86"/>
      <c r="G128" s="86"/>
    </row>
    <row r="129" spans="1:7" ht="15.75">
      <c r="A129" s="88" t="s">
        <v>163</v>
      </c>
      <c r="B129" s="85"/>
      <c r="C129" s="85"/>
      <c r="D129" s="86"/>
      <c r="E129" s="86"/>
      <c r="F129" s="86"/>
      <c r="G129" s="86"/>
    </row>
    <row r="130" spans="1:7" ht="10.5" customHeight="1">
      <c r="A130" s="87" t="s">
        <v>164</v>
      </c>
      <c r="B130" s="85"/>
      <c r="C130" s="85"/>
      <c r="D130" s="86"/>
      <c r="E130" s="86"/>
      <c r="F130" s="86"/>
      <c r="G130" s="86"/>
    </row>
    <row r="131" spans="1:7" ht="15.75">
      <c r="A131" s="85"/>
      <c r="B131" s="85"/>
      <c r="C131" s="85"/>
      <c r="D131" s="86"/>
      <c r="E131" s="86"/>
      <c r="F131" s="86"/>
      <c r="G131" s="86"/>
    </row>
    <row r="132" spans="4:7" ht="15.75">
      <c r="D132" s="89"/>
      <c r="E132" s="89"/>
      <c r="F132" s="89"/>
      <c r="G132" s="89"/>
    </row>
    <row r="133" spans="1:8" ht="22.5" customHeight="1">
      <c r="A133" s="90" t="s">
        <v>165</v>
      </c>
      <c r="B133" s="90"/>
      <c r="C133" s="90"/>
      <c r="D133" s="90"/>
      <c r="E133" s="90"/>
      <c r="F133" s="90"/>
      <c r="G133" s="90"/>
      <c r="H133" s="90"/>
    </row>
    <row r="134" spans="1:8" ht="21.75" customHeight="1">
      <c r="A134" s="90" t="s">
        <v>166</v>
      </c>
      <c r="B134" s="90"/>
      <c r="C134" s="90"/>
      <c r="D134" s="90"/>
      <c r="E134" s="90"/>
      <c r="F134" s="90"/>
      <c r="G134" s="90"/>
      <c r="H134" s="90"/>
    </row>
    <row r="135" spans="1:8" ht="12.75" customHeight="1">
      <c r="A135" s="90" t="s">
        <v>167</v>
      </c>
      <c r="B135" s="90"/>
      <c r="C135" s="90"/>
      <c r="D135" s="90"/>
      <c r="E135" s="90"/>
      <c r="F135" s="90"/>
      <c r="G135" s="90"/>
      <c r="H135" s="90"/>
    </row>
    <row r="136" spans="4:7" ht="15.75">
      <c r="D136" s="89"/>
      <c r="E136" s="89"/>
      <c r="F136" s="89"/>
      <c r="G136" s="89"/>
    </row>
    <row r="137" spans="4:7" ht="15.75">
      <c r="D137" s="89"/>
      <c r="E137" s="89"/>
      <c r="F137" s="89"/>
      <c r="G137" s="89"/>
    </row>
    <row r="138" spans="4:7" ht="15.75">
      <c r="D138" s="89"/>
      <c r="E138" s="89"/>
      <c r="F138" s="89"/>
      <c r="G138" s="89"/>
    </row>
    <row r="139" spans="4:7" ht="15.75">
      <c r="D139" s="89"/>
      <c r="E139" s="89"/>
      <c r="F139" s="89"/>
      <c r="G139" s="89"/>
    </row>
    <row r="140" spans="4:7" ht="15.75">
      <c r="D140" s="89"/>
      <c r="E140" s="89"/>
      <c r="F140" s="89"/>
      <c r="G140" s="89"/>
    </row>
    <row r="141" spans="4:7" ht="15.75">
      <c r="D141" s="89"/>
      <c r="E141" s="89"/>
      <c r="F141" s="89"/>
      <c r="G141" s="89"/>
    </row>
    <row r="142" spans="4:7" ht="15.75">
      <c r="D142" s="89"/>
      <c r="E142" s="89"/>
      <c r="F142" s="89"/>
      <c r="G142" s="89"/>
    </row>
    <row r="143" spans="4:7" ht="15.75">
      <c r="D143" s="89"/>
      <c r="E143" s="89"/>
      <c r="F143" s="89"/>
      <c r="G143" s="89"/>
    </row>
    <row r="144" spans="4:7" ht="15.75">
      <c r="D144" s="89"/>
      <c r="E144" s="89"/>
      <c r="F144" s="89"/>
      <c r="G144" s="89"/>
    </row>
    <row r="145" spans="4:7" ht="15.75">
      <c r="D145" s="89"/>
      <c r="E145" s="89"/>
      <c r="F145" s="89"/>
      <c r="G145" s="89"/>
    </row>
    <row r="146" spans="4:7" ht="15.75">
      <c r="D146" s="89"/>
      <c r="E146" s="89"/>
      <c r="F146" s="89"/>
      <c r="G146" s="89"/>
    </row>
    <row r="147" spans="4:7" ht="15.75">
      <c r="D147" s="89"/>
      <c r="E147" s="89"/>
      <c r="F147" s="89"/>
      <c r="G147" s="89"/>
    </row>
    <row r="148" spans="4:7" ht="15.75">
      <c r="D148" s="89"/>
      <c r="E148" s="89"/>
      <c r="F148" s="89"/>
      <c r="G148" s="89"/>
    </row>
    <row r="149" spans="4:7" ht="15.75">
      <c r="D149" s="89"/>
      <c r="E149" s="89"/>
      <c r="F149" s="89"/>
      <c r="G149" s="89"/>
    </row>
    <row r="150" spans="4:7" ht="15.75">
      <c r="D150" s="89"/>
      <c r="E150" s="89"/>
      <c r="F150" s="89"/>
      <c r="G150" s="89"/>
    </row>
    <row r="151" spans="4:7" ht="15.75">
      <c r="D151" s="89"/>
      <c r="E151" s="89"/>
      <c r="F151" s="89"/>
      <c r="G151" s="89"/>
    </row>
    <row r="152" spans="4:7" ht="15.75">
      <c r="D152" s="89"/>
      <c r="E152" s="89"/>
      <c r="F152" s="89"/>
      <c r="G152" s="89"/>
    </row>
    <row r="153" spans="4:7" ht="15.75">
      <c r="D153" s="89"/>
      <c r="E153" s="89"/>
      <c r="F153" s="89"/>
      <c r="G153" s="89"/>
    </row>
    <row r="154" spans="4:7" ht="15.75">
      <c r="D154" s="89"/>
      <c r="E154" s="89"/>
      <c r="F154" s="89"/>
      <c r="G154" s="89"/>
    </row>
    <row r="155" spans="4:7" ht="15.75">
      <c r="D155" s="89"/>
      <c r="E155" s="89"/>
      <c r="F155" s="89"/>
      <c r="G155" s="89"/>
    </row>
    <row r="156" spans="5:7" ht="15.75">
      <c r="E156" s="89"/>
      <c r="F156" s="89"/>
      <c r="G156" s="89"/>
    </row>
    <row r="157" spans="5:7" ht="15.75">
      <c r="E157" s="89"/>
      <c r="F157" s="89"/>
      <c r="G157" s="89"/>
    </row>
    <row r="158" spans="5:7" ht="15.75">
      <c r="E158" s="89"/>
      <c r="F158" s="89"/>
      <c r="G158" s="89"/>
    </row>
    <row r="159" spans="5:7" ht="15.75">
      <c r="E159" s="89"/>
      <c r="F159" s="89"/>
      <c r="G159" s="89"/>
    </row>
    <row r="160" spans="5:7" ht="15.75">
      <c r="E160" s="89"/>
      <c r="F160" s="89"/>
      <c r="G160" s="89"/>
    </row>
    <row r="161" spans="5:7" ht="15.75">
      <c r="E161" s="89"/>
      <c r="F161" s="89"/>
      <c r="G161" s="89"/>
    </row>
    <row r="162" spans="5:7" ht="15.75">
      <c r="E162" s="89"/>
      <c r="F162" s="89"/>
      <c r="G162" s="89"/>
    </row>
    <row r="163" spans="5:7" ht="15.75">
      <c r="E163" s="89"/>
      <c r="F163" s="89"/>
      <c r="G163" s="89"/>
    </row>
    <row r="164" spans="5:7" ht="15.75">
      <c r="E164" s="89"/>
      <c r="F164" s="89"/>
      <c r="G164" s="89"/>
    </row>
    <row r="165" spans="5:7" ht="15.75">
      <c r="E165" s="89"/>
      <c r="F165" s="89"/>
      <c r="G165" s="89"/>
    </row>
    <row r="166" spans="5:7" ht="15.75">
      <c r="E166" s="89"/>
      <c r="F166" s="89"/>
      <c r="G166" s="89"/>
    </row>
    <row r="167" spans="5:7" ht="15.75">
      <c r="E167" s="89"/>
      <c r="F167" s="89"/>
      <c r="G167" s="89"/>
    </row>
    <row r="168" spans="5:7" ht="15.75">
      <c r="E168" s="89"/>
      <c r="F168" s="89"/>
      <c r="G168" s="89"/>
    </row>
    <row r="169" spans="5:7" ht="15.75">
      <c r="E169" s="89"/>
      <c r="F169" s="89"/>
      <c r="G169" s="89"/>
    </row>
    <row r="170" spans="5:7" ht="15.75">
      <c r="E170" s="89"/>
      <c r="F170" s="89"/>
      <c r="G170" s="89"/>
    </row>
    <row r="171" spans="5:7" ht="15.75">
      <c r="E171" s="89"/>
      <c r="F171" s="89"/>
      <c r="G171" s="89"/>
    </row>
    <row r="172" spans="5:7" ht="15.75">
      <c r="E172" s="89"/>
      <c r="F172" s="89"/>
      <c r="G172" s="89"/>
    </row>
    <row r="173" spans="5:7" ht="15.75">
      <c r="E173" s="89"/>
      <c r="F173" s="89"/>
      <c r="G173" s="89"/>
    </row>
    <row r="174" spans="5:7" ht="15.75">
      <c r="E174" s="89"/>
      <c r="F174" s="89"/>
      <c r="G174" s="89"/>
    </row>
    <row r="175" spans="5:7" ht="15.75">
      <c r="E175" s="89"/>
      <c r="F175" s="89"/>
      <c r="G175" s="89"/>
    </row>
    <row r="176" spans="5:7" ht="15.75">
      <c r="E176" s="89"/>
      <c r="F176" s="89"/>
      <c r="G176" s="89"/>
    </row>
    <row r="177" spans="5:7" ht="15.75">
      <c r="E177" s="89"/>
      <c r="F177" s="89"/>
      <c r="G177" s="89"/>
    </row>
    <row r="178" spans="5:7" ht="15.75">
      <c r="E178" s="89"/>
      <c r="F178" s="89"/>
      <c r="G178" s="89"/>
    </row>
    <row r="179" spans="5:7" ht="15.75">
      <c r="E179" s="89"/>
      <c r="F179" s="89"/>
      <c r="G179" s="89"/>
    </row>
    <row r="180" spans="5:7" ht="15.75">
      <c r="E180" s="89"/>
      <c r="F180" s="89"/>
      <c r="G180" s="89"/>
    </row>
    <row r="181" spans="5:7" ht="15.75">
      <c r="E181" s="89"/>
      <c r="F181" s="89"/>
      <c r="G181" s="89"/>
    </row>
    <row r="182" spans="5:7" ht="15.75">
      <c r="E182" s="89"/>
      <c r="F182" s="89"/>
      <c r="G182" s="89"/>
    </row>
    <row r="183" spans="5:7" ht="15.75">
      <c r="E183" s="89"/>
      <c r="F183" s="89"/>
      <c r="G183" s="89"/>
    </row>
    <row r="184" spans="5:7" ht="15.75">
      <c r="E184" s="89"/>
      <c r="F184" s="89"/>
      <c r="G184" s="89"/>
    </row>
    <row r="185" spans="5:7" ht="15.75">
      <c r="E185" s="89"/>
      <c r="F185" s="89"/>
      <c r="G185" s="89"/>
    </row>
    <row r="186" spans="5:7" ht="15.75">
      <c r="E186" s="89"/>
      <c r="F186" s="89"/>
      <c r="G186" s="89"/>
    </row>
    <row r="187" spans="5:7" ht="15.75">
      <c r="E187" s="89"/>
      <c r="F187" s="89"/>
      <c r="G187" s="89"/>
    </row>
    <row r="188" spans="5:7" ht="15.75">
      <c r="E188" s="89"/>
      <c r="F188" s="89"/>
      <c r="G188" s="89"/>
    </row>
    <row r="189" spans="5:7" ht="15.75">
      <c r="E189" s="89"/>
      <c r="F189" s="89"/>
      <c r="G189" s="89"/>
    </row>
    <row r="190" spans="5:7" ht="15.75">
      <c r="E190" s="89"/>
      <c r="F190" s="89"/>
      <c r="G190" s="89"/>
    </row>
    <row r="191" spans="5:7" ht="15.75">
      <c r="E191" s="89"/>
      <c r="F191" s="89"/>
      <c r="G191" s="89"/>
    </row>
    <row r="192" spans="5:7" ht="15.75">
      <c r="E192" s="89"/>
      <c r="F192" s="89"/>
      <c r="G192" s="89"/>
    </row>
    <row r="193" spans="5:7" ht="15.75">
      <c r="E193" s="89"/>
      <c r="F193" s="89"/>
      <c r="G193" s="89"/>
    </row>
    <row r="194" spans="5:7" ht="15.75">
      <c r="E194" s="89"/>
      <c r="F194" s="89"/>
      <c r="G194" s="89"/>
    </row>
    <row r="195" spans="5:7" ht="15.75">
      <c r="E195" s="89"/>
      <c r="F195" s="89"/>
      <c r="G195" s="89"/>
    </row>
    <row r="196" spans="5:7" ht="15.75">
      <c r="E196" s="89"/>
      <c r="F196" s="89"/>
      <c r="G196" s="89"/>
    </row>
    <row r="197" spans="5:7" ht="15.75">
      <c r="E197" s="89"/>
      <c r="F197" s="89"/>
      <c r="G197" s="89"/>
    </row>
    <row r="198" spans="5:7" ht="15.75">
      <c r="E198" s="89"/>
      <c r="F198" s="89"/>
      <c r="G198" s="89"/>
    </row>
    <row r="199" spans="5:7" ht="15.75">
      <c r="E199" s="89"/>
      <c r="F199" s="89"/>
      <c r="G199" s="89"/>
    </row>
    <row r="200" spans="5:7" ht="15.75">
      <c r="E200" s="89"/>
      <c r="F200" s="89"/>
      <c r="G200" s="89"/>
    </row>
    <row r="201" spans="5:7" ht="15.75">
      <c r="E201" s="89"/>
      <c r="F201" s="89"/>
      <c r="G201" s="89"/>
    </row>
    <row r="202" spans="5:7" ht="15.75">
      <c r="E202" s="89"/>
      <c r="F202" s="89"/>
      <c r="G202" s="89"/>
    </row>
    <row r="203" spans="5:7" ht="15.75">
      <c r="E203" s="89"/>
      <c r="F203" s="89"/>
      <c r="G203" s="89"/>
    </row>
    <row r="204" spans="5:7" ht="15.75">
      <c r="E204" s="89"/>
      <c r="F204" s="89"/>
      <c r="G204" s="89"/>
    </row>
    <row r="205" spans="5:7" ht="15.75">
      <c r="E205" s="89"/>
      <c r="F205" s="89"/>
      <c r="G205" s="89"/>
    </row>
    <row r="206" spans="5:7" ht="15.75">
      <c r="E206" s="89"/>
      <c r="F206" s="89"/>
      <c r="G206" s="89"/>
    </row>
    <row r="207" spans="5:7" ht="15.75">
      <c r="E207" s="89"/>
      <c r="F207" s="89"/>
      <c r="G207" s="89"/>
    </row>
    <row r="208" spans="5:7" ht="15.75">
      <c r="E208" s="89"/>
      <c r="F208" s="89"/>
      <c r="G208" s="89"/>
    </row>
    <row r="209" spans="5:7" ht="15.75">
      <c r="E209" s="89"/>
      <c r="F209" s="89"/>
      <c r="G209" s="89"/>
    </row>
    <row r="210" spans="5:7" ht="15.75">
      <c r="E210" s="89"/>
      <c r="F210" s="89"/>
      <c r="G210" s="89"/>
    </row>
    <row r="211" spans="5:7" ht="15.75">
      <c r="E211" s="89"/>
      <c r="F211" s="89"/>
      <c r="G211" s="89"/>
    </row>
    <row r="212" spans="5:7" ht="15.75">
      <c r="E212" s="89"/>
      <c r="F212" s="89"/>
      <c r="G212" s="89"/>
    </row>
    <row r="213" spans="5:7" ht="15.75">
      <c r="E213" s="89"/>
      <c r="F213" s="89"/>
      <c r="G213" s="89"/>
    </row>
    <row r="214" spans="5:7" ht="15.75">
      <c r="E214" s="89"/>
      <c r="F214" s="89"/>
      <c r="G214" s="89"/>
    </row>
    <row r="215" spans="5:7" ht="15.75">
      <c r="E215" s="89"/>
      <c r="F215" s="89"/>
      <c r="G215" s="89"/>
    </row>
    <row r="216" spans="5:7" ht="15.75">
      <c r="E216" s="89"/>
      <c r="F216" s="89"/>
      <c r="G216" s="89"/>
    </row>
    <row r="217" spans="5:7" ht="15.75">
      <c r="E217" s="89"/>
      <c r="F217" s="89"/>
      <c r="G217" s="89"/>
    </row>
    <row r="218" spans="5:7" ht="15.75">
      <c r="E218" s="89"/>
      <c r="F218" s="89"/>
      <c r="G218" s="89"/>
    </row>
    <row r="219" spans="5:7" ht="15.75">
      <c r="E219" s="89"/>
      <c r="F219" s="89"/>
      <c r="G219" s="89"/>
    </row>
    <row r="220" spans="5:7" ht="15.75">
      <c r="E220" s="89"/>
      <c r="F220" s="89"/>
      <c r="G220" s="89"/>
    </row>
    <row r="221" spans="5:7" ht="15.75">
      <c r="E221" s="89"/>
      <c r="F221" s="89"/>
      <c r="G221" s="89"/>
    </row>
    <row r="222" spans="5:7" ht="15.75">
      <c r="E222" s="89"/>
      <c r="F222" s="89"/>
      <c r="G222" s="89"/>
    </row>
    <row r="223" spans="5:7" ht="15.75">
      <c r="E223" s="89"/>
      <c r="F223" s="89"/>
      <c r="G223" s="89"/>
    </row>
    <row r="224" spans="5:7" ht="15.75">
      <c r="E224" s="89"/>
      <c r="F224" s="89"/>
      <c r="G224" s="89"/>
    </row>
    <row r="225" spans="5:7" ht="15.75">
      <c r="E225" s="89"/>
      <c r="F225" s="89"/>
      <c r="G225" s="89"/>
    </row>
    <row r="226" spans="5:7" ht="15.75">
      <c r="E226" s="89"/>
      <c r="F226" s="89"/>
      <c r="G226" s="89"/>
    </row>
    <row r="227" spans="5:7" ht="15.75">
      <c r="E227" s="89"/>
      <c r="F227" s="89"/>
      <c r="G227" s="89"/>
    </row>
    <row r="228" spans="5:7" ht="15.75">
      <c r="E228" s="89"/>
      <c r="F228" s="89"/>
      <c r="G228" s="89"/>
    </row>
    <row r="229" spans="5:7" ht="15.75">
      <c r="E229" s="89"/>
      <c r="F229" s="89"/>
      <c r="G229" s="89"/>
    </row>
    <row r="230" spans="5:7" ht="15.75">
      <c r="E230" s="89"/>
      <c r="F230" s="89"/>
      <c r="G230" s="89"/>
    </row>
    <row r="231" spans="5:7" ht="15.75">
      <c r="E231" s="89"/>
      <c r="F231" s="89"/>
      <c r="G231" s="89"/>
    </row>
    <row r="232" spans="5:7" ht="15.75">
      <c r="E232" s="89"/>
      <c r="F232" s="89"/>
      <c r="G232" s="89"/>
    </row>
    <row r="233" spans="5:7" ht="15.75">
      <c r="E233" s="89"/>
      <c r="F233" s="89"/>
      <c r="G233" s="89"/>
    </row>
    <row r="234" spans="5:7" ht="15.75">
      <c r="E234" s="89"/>
      <c r="F234" s="89"/>
      <c r="G234" s="89"/>
    </row>
    <row r="235" spans="5:7" ht="15.75">
      <c r="E235" s="89"/>
      <c r="F235" s="89"/>
      <c r="G235" s="89"/>
    </row>
    <row r="236" spans="5:7" ht="15.75">
      <c r="E236" s="89"/>
      <c r="F236" s="89"/>
      <c r="G236" s="89"/>
    </row>
    <row r="237" spans="5:7" ht="15.75">
      <c r="E237" s="89"/>
      <c r="F237" s="89"/>
      <c r="G237" s="89"/>
    </row>
    <row r="238" spans="5:7" ht="15.75">
      <c r="E238" s="89"/>
      <c r="F238" s="89"/>
      <c r="G238" s="89"/>
    </row>
    <row r="239" spans="5:7" ht="15.75">
      <c r="E239" s="89"/>
      <c r="F239" s="89"/>
      <c r="G239" s="89"/>
    </row>
    <row r="240" spans="5:7" ht="15.75">
      <c r="E240" s="89"/>
      <c r="F240" s="89"/>
      <c r="G240" s="89"/>
    </row>
    <row r="241" spans="5:7" ht="15.75">
      <c r="E241" s="89"/>
      <c r="F241" s="89"/>
      <c r="G241" s="89"/>
    </row>
  </sheetData>
  <sheetProtection selectLockedCells="1" selectUnlockedCells="1"/>
  <mergeCells count="46">
    <mergeCell ref="A2:H2"/>
    <mergeCell ref="A4:A5"/>
    <mergeCell ref="B4:B5"/>
    <mergeCell ref="C4:C5"/>
    <mergeCell ref="D4:D5"/>
    <mergeCell ref="E4:H4"/>
    <mergeCell ref="A11:A12"/>
    <mergeCell ref="B11:B12"/>
    <mergeCell ref="C11:C12"/>
    <mergeCell ref="D11:D12"/>
    <mergeCell ref="E11:E12"/>
    <mergeCell ref="F11:F12"/>
    <mergeCell ref="G11:G12"/>
    <mergeCell ref="H11:H12"/>
    <mergeCell ref="A24:A25"/>
    <mergeCell ref="B24:B25"/>
    <mergeCell ref="C24:C25"/>
    <mergeCell ref="D24:D25"/>
    <mergeCell ref="E24:E25"/>
    <mergeCell ref="F24:F25"/>
    <mergeCell ref="G24:G25"/>
    <mergeCell ref="H24:H25"/>
    <mergeCell ref="A27:A28"/>
    <mergeCell ref="B27:B28"/>
    <mergeCell ref="C27:C28"/>
    <mergeCell ref="D27:D28"/>
    <mergeCell ref="H27:H28"/>
    <mergeCell ref="B42:B43"/>
    <mergeCell ref="C42:C43"/>
    <mergeCell ref="A44:A47"/>
    <mergeCell ref="B44:B47"/>
    <mergeCell ref="C44:C47"/>
    <mergeCell ref="A68:A72"/>
    <mergeCell ref="B68:B72"/>
    <mergeCell ref="C68:C72"/>
    <mergeCell ref="C85:C88"/>
    <mergeCell ref="C90:C108"/>
    <mergeCell ref="A112:A113"/>
    <mergeCell ref="B112:B113"/>
    <mergeCell ref="C112:C113"/>
    <mergeCell ref="A114:A116"/>
    <mergeCell ref="B114:B116"/>
    <mergeCell ref="C114:C116"/>
    <mergeCell ref="A133:H133"/>
    <mergeCell ref="A134:H134"/>
    <mergeCell ref="A135:H135"/>
  </mergeCells>
  <printOptions/>
  <pageMargins left="0.23055555555555557" right="0.39375" top="0.39375" bottom="0.39375"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22"/>
    <pageSetUpPr fitToPage="1"/>
  </sheetPr>
  <dimension ref="A2:H268"/>
  <sheetViews>
    <sheetView zoomScale="70" zoomScaleNormal="70" workbookViewId="0" topLeftCell="A1">
      <selection activeCell="E52" sqref="E52"/>
    </sheetView>
  </sheetViews>
  <sheetFormatPr defaultColWidth="9.00390625" defaultRowHeight="12.75"/>
  <cols>
    <col min="1" max="1" width="71.75390625" style="25" customWidth="1"/>
    <col min="2" max="2" width="6.875" style="25" customWidth="1"/>
    <col min="3" max="3" width="9.875" style="25" customWidth="1"/>
    <col min="4" max="4" width="7.625" style="25" customWidth="1"/>
    <col min="5" max="5" width="19.75390625" style="25" customWidth="1"/>
    <col min="6" max="6" width="18.875" style="25" customWidth="1"/>
    <col min="7" max="7" width="17.50390625" style="25" customWidth="1"/>
    <col min="8" max="8" width="9.875" style="25" customWidth="1"/>
    <col min="9" max="16384" width="8.875" style="25" customWidth="1"/>
  </cols>
  <sheetData>
    <row r="2" spans="1:8" ht="27" customHeight="1">
      <c r="A2" s="26" t="s">
        <v>168</v>
      </c>
      <c r="B2" s="26"/>
      <c r="C2" s="26"/>
      <c r="D2" s="26"/>
      <c r="E2" s="26"/>
      <c r="F2" s="26"/>
      <c r="G2" s="26"/>
      <c r="H2" s="26"/>
    </row>
    <row r="4" spans="1:8" ht="12.75" customHeight="1">
      <c r="A4" s="27" t="s">
        <v>45</v>
      </c>
      <c r="B4" s="28" t="s">
        <v>46</v>
      </c>
      <c r="C4" s="28" t="s">
        <v>47</v>
      </c>
      <c r="D4" s="28" t="s">
        <v>48</v>
      </c>
      <c r="E4" s="27" t="s">
        <v>49</v>
      </c>
      <c r="F4" s="27"/>
      <c r="G4" s="27"/>
      <c r="H4" s="27"/>
    </row>
    <row r="5" spans="1:8" ht="63" customHeight="1">
      <c r="A5" s="27"/>
      <c r="B5" s="27"/>
      <c r="C5" s="27"/>
      <c r="D5" s="28"/>
      <c r="E5" s="28" t="s">
        <v>50</v>
      </c>
      <c r="F5" s="28" t="s">
        <v>51</v>
      </c>
      <c r="G5" s="28" t="s">
        <v>52</v>
      </c>
      <c r="H5" s="28" t="s">
        <v>53</v>
      </c>
    </row>
    <row r="6" spans="1:8" ht="13.5">
      <c r="A6" s="27">
        <v>1</v>
      </c>
      <c r="B6" s="29">
        <v>2</v>
      </c>
      <c r="C6" s="29">
        <v>3</v>
      </c>
      <c r="D6" s="29">
        <v>4</v>
      </c>
      <c r="E6" s="29">
        <v>5</v>
      </c>
      <c r="F6" s="29">
        <v>6</v>
      </c>
      <c r="G6" s="29">
        <v>7</v>
      </c>
      <c r="H6" s="29">
        <v>8</v>
      </c>
    </row>
    <row r="7" spans="1:8" ht="15.75">
      <c r="A7" s="30" t="s">
        <v>54</v>
      </c>
      <c r="B7" s="31" t="s">
        <v>55</v>
      </c>
      <c r="C7" s="32" t="s">
        <v>56</v>
      </c>
      <c r="D7" s="32" t="s">
        <v>56</v>
      </c>
      <c r="E7" s="91">
        <v>619919.92</v>
      </c>
      <c r="F7" s="92"/>
      <c r="G7" s="92"/>
      <c r="H7" s="34"/>
    </row>
    <row r="8" spans="1:8" ht="15.75">
      <c r="A8" s="30" t="s">
        <v>57</v>
      </c>
      <c r="B8" s="35" t="s">
        <v>58</v>
      </c>
      <c r="C8" s="27" t="s">
        <v>56</v>
      </c>
      <c r="D8" s="27" t="s">
        <v>56</v>
      </c>
      <c r="E8" s="44"/>
      <c r="F8" s="44"/>
      <c r="G8" s="44"/>
      <c r="H8" s="37"/>
    </row>
    <row r="9" spans="1:8" ht="15.75">
      <c r="A9" s="93" t="s">
        <v>59</v>
      </c>
      <c r="B9" s="39" t="s">
        <v>60</v>
      </c>
      <c r="C9" s="40" t="s">
        <v>56</v>
      </c>
      <c r="D9" s="40" t="s">
        <v>56</v>
      </c>
      <c r="E9" s="33">
        <f>E10+E13+E23+E26+E31+E34</f>
        <v>104492200</v>
      </c>
      <c r="F9" s="33">
        <f>F10+F13+F23+F26+F31+F34</f>
        <v>121499700</v>
      </c>
      <c r="G9" s="33">
        <f>G10+G13+G23+G26+G31+G34</f>
        <v>124778200</v>
      </c>
      <c r="H9" s="42">
        <f>H10+H13+H23+H26+H31+H34</f>
        <v>0</v>
      </c>
    </row>
    <row r="10" spans="1:8" ht="24.75">
      <c r="A10" s="94" t="s">
        <v>61</v>
      </c>
      <c r="B10" s="35" t="s">
        <v>62</v>
      </c>
      <c r="C10" s="27">
        <v>120</v>
      </c>
      <c r="D10" s="27" t="s">
        <v>56</v>
      </c>
      <c r="E10" s="44">
        <f>E11</f>
        <v>0</v>
      </c>
      <c r="F10" s="44">
        <f>F11</f>
        <v>0</v>
      </c>
      <c r="G10" s="44">
        <f>G11</f>
        <v>0</v>
      </c>
      <c r="H10" s="45">
        <f>H11</f>
        <v>0</v>
      </c>
    </row>
    <row r="11" spans="1:8" ht="12.75" customHeight="1">
      <c r="A11" s="94" t="s">
        <v>63</v>
      </c>
      <c r="B11" s="35" t="s">
        <v>64</v>
      </c>
      <c r="C11" s="27">
        <v>120</v>
      </c>
      <c r="D11" s="95"/>
      <c r="E11" s="46"/>
      <c r="F11" s="46"/>
      <c r="G11" s="46"/>
      <c r="H11" s="47"/>
    </row>
    <row r="12" spans="1:8" ht="14.25">
      <c r="A12" s="94"/>
      <c r="B12" s="35"/>
      <c r="C12" s="27"/>
      <c r="D12" s="27"/>
      <c r="E12" s="46"/>
      <c r="F12" s="46"/>
      <c r="G12" s="46"/>
      <c r="H12" s="47"/>
    </row>
    <row r="13" spans="1:8" ht="15.75">
      <c r="A13" s="96" t="s">
        <v>65</v>
      </c>
      <c r="B13" s="35" t="s">
        <v>66</v>
      </c>
      <c r="C13" s="27">
        <v>130</v>
      </c>
      <c r="D13" s="27" t="s">
        <v>56</v>
      </c>
      <c r="E13" s="44">
        <f>E14+E15+E16</f>
        <v>104492200</v>
      </c>
      <c r="F13" s="44">
        <f>F14+F15+F16</f>
        <v>121499700</v>
      </c>
      <c r="G13" s="44">
        <f>G14+G15+G16</f>
        <v>124778200</v>
      </c>
      <c r="H13" s="45">
        <f>H14+H15+H16</f>
        <v>0</v>
      </c>
    </row>
    <row r="14" spans="1:8" ht="53.25" customHeight="1">
      <c r="A14" s="94" t="s">
        <v>67</v>
      </c>
      <c r="B14" s="35" t="s">
        <v>68</v>
      </c>
      <c r="C14" s="27">
        <v>130</v>
      </c>
      <c r="D14" s="50"/>
      <c r="E14" s="44">
        <f>109307700-3153120-2312280+476300+173600</f>
        <v>104492200</v>
      </c>
      <c r="F14" s="44">
        <v>121499700</v>
      </c>
      <c r="G14" s="44">
        <v>124778200</v>
      </c>
      <c r="H14" s="37"/>
    </row>
    <row r="15" spans="1:8" ht="36">
      <c r="A15" s="94" t="s">
        <v>69</v>
      </c>
      <c r="B15" s="35" t="s">
        <v>70</v>
      </c>
      <c r="C15" s="27">
        <v>130</v>
      </c>
      <c r="D15" s="50"/>
      <c r="E15" s="44"/>
      <c r="F15" s="44"/>
      <c r="G15" s="44"/>
      <c r="H15" s="37"/>
    </row>
    <row r="16" spans="1:8" ht="58.5">
      <c r="A16" s="94" t="s">
        <v>71</v>
      </c>
      <c r="B16" s="35" t="s">
        <v>72</v>
      </c>
      <c r="C16" s="27">
        <v>130</v>
      </c>
      <c r="D16" s="50"/>
      <c r="E16" s="44">
        <f>E17+E18+E19+E20</f>
        <v>0</v>
      </c>
      <c r="F16" s="44">
        <f>F17+F18+F19+F20</f>
        <v>0</v>
      </c>
      <c r="G16" s="44">
        <f>G17+G18+G19+G20</f>
        <v>0</v>
      </c>
      <c r="H16" s="45">
        <f>H17+H18+H19+H20</f>
        <v>0</v>
      </c>
    </row>
    <row r="17" spans="1:8" ht="24.75">
      <c r="A17" s="94" t="s">
        <v>169</v>
      </c>
      <c r="B17" s="35"/>
      <c r="C17" s="27"/>
      <c r="D17" s="50"/>
      <c r="E17" s="44"/>
      <c r="F17" s="44"/>
      <c r="G17" s="44"/>
      <c r="H17" s="37"/>
    </row>
    <row r="18" spans="1:8" ht="15.75">
      <c r="A18" s="94" t="s">
        <v>170</v>
      </c>
      <c r="B18" s="35"/>
      <c r="C18" s="27"/>
      <c r="D18" s="50"/>
      <c r="E18" s="44"/>
      <c r="F18" s="44"/>
      <c r="G18" s="44"/>
      <c r="H18" s="37"/>
    </row>
    <row r="19" spans="1:8" ht="15.75">
      <c r="A19" s="94"/>
      <c r="B19" s="35"/>
      <c r="C19" s="27"/>
      <c r="D19" s="50"/>
      <c r="E19" s="44"/>
      <c r="F19" s="44"/>
      <c r="G19" s="44"/>
      <c r="H19" s="37"/>
    </row>
    <row r="20" spans="1:8" ht="15.75">
      <c r="A20" s="30"/>
      <c r="B20" s="35"/>
      <c r="C20" s="50"/>
      <c r="D20" s="50"/>
      <c r="E20" s="44"/>
      <c r="F20" s="44"/>
      <c r="G20" s="44"/>
      <c r="H20" s="37"/>
    </row>
    <row r="21" spans="1:8" ht="15.75">
      <c r="A21" s="97" t="s">
        <v>76</v>
      </c>
      <c r="B21" s="98" t="s">
        <v>77</v>
      </c>
      <c r="C21" s="72">
        <v>130</v>
      </c>
      <c r="D21" s="65"/>
      <c r="E21" s="61"/>
      <c r="F21" s="61"/>
      <c r="G21" s="61"/>
      <c r="H21" s="99"/>
    </row>
    <row r="22" spans="1:8" ht="15.75">
      <c r="A22" s="97" t="s">
        <v>78</v>
      </c>
      <c r="B22" s="98" t="s">
        <v>79</v>
      </c>
      <c r="C22" s="72">
        <v>130</v>
      </c>
      <c r="D22" s="65"/>
      <c r="E22" s="61"/>
      <c r="F22" s="61"/>
      <c r="G22" s="61"/>
      <c r="H22" s="99"/>
    </row>
    <row r="23" spans="1:8" ht="15.75">
      <c r="A23" s="97" t="s">
        <v>80</v>
      </c>
      <c r="B23" s="98" t="s">
        <v>81</v>
      </c>
      <c r="C23" s="57">
        <v>140</v>
      </c>
      <c r="D23" s="57" t="s">
        <v>56</v>
      </c>
      <c r="E23" s="61">
        <f>E24</f>
        <v>0</v>
      </c>
      <c r="F23" s="61">
        <f>F24</f>
        <v>0</v>
      </c>
      <c r="G23" s="61">
        <f>G24</f>
        <v>0</v>
      </c>
      <c r="H23" s="74">
        <f>H24</f>
        <v>0</v>
      </c>
    </row>
    <row r="24" spans="1:8" ht="9" customHeight="1">
      <c r="A24" s="100" t="s">
        <v>82</v>
      </c>
      <c r="B24" s="56">
        <v>1310</v>
      </c>
      <c r="C24" s="57">
        <v>140</v>
      </c>
      <c r="D24" s="57"/>
      <c r="E24" s="61"/>
      <c r="F24" s="61"/>
      <c r="G24" s="61"/>
      <c r="H24" s="101"/>
    </row>
    <row r="25" spans="1:8" ht="15" customHeight="1">
      <c r="A25" s="100"/>
      <c r="B25" s="56"/>
      <c r="C25" s="57"/>
      <c r="D25" s="57"/>
      <c r="E25" s="61"/>
      <c r="F25" s="61"/>
      <c r="G25" s="61"/>
      <c r="H25" s="101"/>
    </row>
    <row r="26" spans="1:8" ht="15.75">
      <c r="A26" s="97" t="s">
        <v>83</v>
      </c>
      <c r="B26" s="56">
        <v>1400</v>
      </c>
      <c r="C26" s="57">
        <v>150</v>
      </c>
      <c r="D26" s="57" t="s">
        <v>56</v>
      </c>
      <c r="E26" s="61">
        <f>E27+E29+E30</f>
        <v>0</v>
      </c>
      <c r="F26" s="61">
        <f>F27+F29+F30</f>
        <v>0</v>
      </c>
      <c r="G26" s="61">
        <f>G27+G29+G30</f>
        <v>0</v>
      </c>
      <c r="H26" s="74">
        <f>H27+H29+H30</f>
        <v>0</v>
      </c>
    </row>
    <row r="27" spans="1:8" ht="12.75" customHeight="1">
      <c r="A27" s="102" t="s">
        <v>84</v>
      </c>
      <c r="B27" s="56">
        <v>1410</v>
      </c>
      <c r="C27" s="57">
        <v>150</v>
      </c>
      <c r="D27" s="103"/>
      <c r="E27" s="61"/>
      <c r="F27" s="61"/>
      <c r="G27" s="61"/>
      <c r="H27" s="74"/>
    </row>
    <row r="28" spans="1:8" ht="14.25">
      <c r="A28" s="102"/>
      <c r="B28" s="56"/>
      <c r="C28" s="57"/>
      <c r="D28" s="103"/>
      <c r="E28" s="61"/>
      <c r="F28" s="61"/>
      <c r="G28" s="61"/>
      <c r="H28" s="74"/>
    </row>
    <row r="29" spans="1:8" ht="15.75">
      <c r="A29" s="97" t="s">
        <v>85</v>
      </c>
      <c r="B29" s="56">
        <v>1420</v>
      </c>
      <c r="C29" s="57">
        <v>150</v>
      </c>
      <c r="D29" s="103"/>
      <c r="E29" s="61"/>
      <c r="F29" s="61"/>
      <c r="G29" s="61"/>
      <c r="H29" s="104"/>
    </row>
    <row r="30" spans="1:8" ht="15.75">
      <c r="A30" s="97"/>
      <c r="B30" s="56"/>
      <c r="C30" s="57"/>
      <c r="D30" s="103"/>
      <c r="E30" s="61"/>
      <c r="F30" s="61"/>
      <c r="G30" s="61"/>
      <c r="H30" s="104"/>
    </row>
    <row r="31" spans="1:8" ht="15.75">
      <c r="A31" s="97" t="s">
        <v>86</v>
      </c>
      <c r="B31" s="56">
        <v>1500</v>
      </c>
      <c r="C31" s="57">
        <v>180</v>
      </c>
      <c r="D31" s="57" t="s">
        <v>56</v>
      </c>
      <c r="E31" s="61">
        <f>E32+E33</f>
        <v>0</v>
      </c>
      <c r="F31" s="61">
        <f>F32+F33</f>
        <v>0</v>
      </c>
      <c r="G31" s="61">
        <f>G32+G33</f>
        <v>0</v>
      </c>
      <c r="H31" s="74">
        <f>H32+H33</f>
        <v>0</v>
      </c>
    </row>
    <row r="32" spans="1:8" ht="13.5" customHeight="1">
      <c r="A32" s="105" t="s">
        <v>87</v>
      </c>
      <c r="B32" s="56"/>
      <c r="C32" s="57"/>
      <c r="D32" s="65"/>
      <c r="E32" s="61"/>
      <c r="F32" s="61"/>
      <c r="G32" s="61"/>
      <c r="H32" s="99"/>
    </row>
    <row r="33" spans="1:8" ht="15.75">
      <c r="A33" s="97"/>
      <c r="B33" s="64"/>
      <c r="C33" s="65"/>
      <c r="D33" s="65"/>
      <c r="E33" s="61"/>
      <c r="F33" s="61"/>
      <c r="G33" s="61"/>
      <c r="H33" s="99"/>
    </row>
    <row r="34" spans="1:8" ht="15.75">
      <c r="A34" s="97" t="s">
        <v>88</v>
      </c>
      <c r="B34" s="56">
        <v>1900</v>
      </c>
      <c r="C34" s="57" t="s">
        <v>56</v>
      </c>
      <c r="D34" s="57" t="s">
        <v>56</v>
      </c>
      <c r="E34" s="61">
        <f>E35+E37</f>
        <v>0</v>
      </c>
      <c r="F34" s="61">
        <f>F35+F37</f>
        <v>0</v>
      </c>
      <c r="G34" s="61">
        <f>G35+G37</f>
        <v>0</v>
      </c>
      <c r="H34" s="74">
        <f>H35</f>
        <v>0</v>
      </c>
    </row>
    <row r="35" spans="1:8" ht="36">
      <c r="A35" s="102" t="s">
        <v>89</v>
      </c>
      <c r="B35" s="56">
        <v>1910</v>
      </c>
      <c r="C35" s="57">
        <v>440</v>
      </c>
      <c r="D35" s="65"/>
      <c r="E35" s="61"/>
      <c r="F35" s="61"/>
      <c r="G35" s="61"/>
      <c r="H35" s="99"/>
    </row>
    <row r="36" spans="1:8" ht="15.75">
      <c r="A36" s="97"/>
      <c r="B36" s="64"/>
      <c r="C36" s="65"/>
      <c r="D36" s="65"/>
      <c r="E36" s="61"/>
      <c r="F36" s="61"/>
      <c r="G36" s="61"/>
      <c r="H36" s="99"/>
    </row>
    <row r="37" spans="1:8" ht="15.75">
      <c r="A37" s="97" t="s">
        <v>90</v>
      </c>
      <c r="B37" s="56">
        <v>1980</v>
      </c>
      <c r="C37" s="57" t="s">
        <v>56</v>
      </c>
      <c r="D37" s="57" t="s">
        <v>56</v>
      </c>
      <c r="E37" s="61">
        <f>E38</f>
        <v>0</v>
      </c>
      <c r="F37" s="61">
        <f>F38</f>
        <v>0</v>
      </c>
      <c r="G37" s="61">
        <f>G38</f>
        <v>0</v>
      </c>
      <c r="H37" s="74">
        <f>H38</f>
        <v>0</v>
      </c>
    </row>
    <row r="38" spans="1:8" ht="47.25">
      <c r="A38" s="102" t="s">
        <v>91</v>
      </c>
      <c r="B38" s="56">
        <v>1981</v>
      </c>
      <c r="C38" s="57">
        <v>510</v>
      </c>
      <c r="D38" s="65"/>
      <c r="E38" s="61"/>
      <c r="F38" s="61"/>
      <c r="G38" s="61"/>
      <c r="H38" s="101" t="s">
        <v>56</v>
      </c>
    </row>
    <row r="39" spans="1:8" ht="15.75">
      <c r="A39" s="97"/>
      <c r="B39" s="64"/>
      <c r="C39" s="65"/>
      <c r="D39" s="65"/>
      <c r="E39" s="61"/>
      <c r="F39" s="61"/>
      <c r="G39" s="61"/>
      <c r="H39" s="99"/>
    </row>
    <row r="40" spans="1:8" ht="15.75">
      <c r="A40" s="106" t="s">
        <v>92</v>
      </c>
      <c r="B40" s="67">
        <v>2000</v>
      </c>
      <c r="C40" s="68" t="s">
        <v>56</v>
      </c>
      <c r="D40" s="68" t="s">
        <v>56</v>
      </c>
      <c r="E40" s="61">
        <f>E41+E58+E65+E73+E80+E82</f>
        <v>105112119.92</v>
      </c>
      <c r="F40" s="61">
        <f>F41+F58+F65+F73+F80+F82</f>
        <v>121499700</v>
      </c>
      <c r="G40" s="61">
        <f>G41+G58+G65+G73+G80+G82</f>
        <v>124778200</v>
      </c>
      <c r="H40" s="74">
        <f>H82</f>
        <v>0</v>
      </c>
    </row>
    <row r="41" spans="1:8" ht="24.75">
      <c r="A41" s="102" t="s">
        <v>93</v>
      </c>
      <c r="B41" s="56">
        <v>2100</v>
      </c>
      <c r="C41" s="57" t="s">
        <v>56</v>
      </c>
      <c r="D41" s="57" t="s">
        <v>56</v>
      </c>
      <c r="E41" s="61">
        <f>E42+E43+E44+E45+E46+E47+E48+E49+E52+E54+E55+E53</f>
        <v>90611303.5</v>
      </c>
      <c r="F41" s="61">
        <f>F42+F43+F44+F45+F46+F47+F48+F49+F52+F54+F55+F53</f>
        <v>107890700</v>
      </c>
      <c r="G41" s="61">
        <f>G42+G43+G44+G45+G46+G47+G48+G49+G52+G54+G55+G53</f>
        <v>111991000</v>
      </c>
      <c r="H41" s="101" t="s">
        <v>56</v>
      </c>
    </row>
    <row r="42" spans="1:8" ht="24.75">
      <c r="A42" s="102" t="s">
        <v>94</v>
      </c>
      <c r="B42" s="56">
        <v>2110</v>
      </c>
      <c r="C42" s="57">
        <v>111</v>
      </c>
      <c r="D42" s="57">
        <v>211</v>
      </c>
      <c r="E42" s="107">
        <f>72978203.5+365841-2312280</f>
        <v>71031764.5</v>
      </c>
      <c r="F42" s="61">
        <v>82673120</v>
      </c>
      <c r="G42" s="61">
        <v>85822600</v>
      </c>
      <c r="H42" s="101" t="s">
        <v>56</v>
      </c>
    </row>
    <row r="43" spans="1:8" ht="15.75">
      <c r="A43" s="102" t="s">
        <v>95</v>
      </c>
      <c r="B43" s="56"/>
      <c r="C43" s="57"/>
      <c r="D43" s="57">
        <v>266</v>
      </c>
      <c r="E43" s="61">
        <v>280000</v>
      </c>
      <c r="F43" s="61">
        <v>250000</v>
      </c>
      <c r="G43" s="61">
        <v>250000</v>
      </c>
      <c r="H43" s="101"/>
    </row>
    <row r="44" spans="1:8" ht="15.75">
      <c r="A44" s="108" t="s">
        <v>96</v>
      </c>
      <c r="B44" s="56">
        <v>2120</v>
      </c>
      <c r="C44" s="57">
        <v>112</v>
      </c>
      <c r="D44" s="57">
        <v>212</v>
      </c>
      <c r="E44" s="61">
        <v>0</v>
      </c>
      <c r="F44" s="61">
        <v>0</v>
      </c>
      <c r="G44" s="61">
        <v>0</v>
      </c>
      <c r="H44" s="101" t="s">
        <v>56</v>
      </c>
    </row>
    <row r="45" spans="1:8" ht="15.75">
      <c r="A45" s="108"/>
      <c r="B45" s="56"/>
      <c r="C45" s="57"/>
      <c r="D45" s="57">
        <v>222</v>
      </c>
      <c r="E45" s="61">
        <v>0</v>
      </c>
      <c r="F45" s="61">
        <v>0</v>
      </c>
      <c r="G45" s="61">
        <v>0</v>
      </c>
      <c r="H45" s="101"/>
    </row>
    <row r="46" spans="1:8" ht="15.75">
      <c r="A46" s="108"/>
      <c r="B46" s="56"/>
      <c r="C46" s="57"/>
      <c r="D46" s="57">
        <v>226</v>
      </c>
      <c r="E46" s="61">
        <v>0</v>
      </c>
      <c r="F46" s="61">
        <v>0</v>
      </c>
      <c r="G46" s="61">
        <v>0</v>
      </c>
      <c r="H46" s="101"/>
    </row>
    <row r="47" spans="1:8" ht="15.75">
      <c r="A47" s="108"/>
      <c r="B47" s="56"/>
      <c r="C47" s="57"/>
      <c r="D47" s="57">
        <v>266</v>
      </c>
      <c r="E47" s="61">
        <v>72480</v>
      </c>
      <c r="F47" s="61">
        <v>300</v>
      </c>
      <c r="G47" s="61">
        <v>0</v>
      </c>
      <c r="H47" s="101"/>
    </row>
    <row r="48" spans="1:8" ht="24.75">
      <c r="A48" s="102" t="s">
        <v>97</v>
      </c>
      <c r="B48" s="56">
        <v>2130</v>
      </c>
      <c r="C48" s="57">
        <v>113</v>
      </c>
      <c r="D48" s="65"/>
      <c r="E48" s="61"/>
      <c r="F48" s="61"/>
      <c r="G48" s="61"/>
      <c r="H48" s="101" t="s">
        <v>56</v>
      </c>
    </row>
    <row r="49" spans="1:8" ht="24.75">
      <c r="A49" s="102" t="s">
        <v>98</v>
      </c>
      <c r="B49" s="56">
        <v>2140</v>
      </c>
      <c r="C49" s="57">
        <v>119</v>
      </c>
      <c r="D49" s="57" t="s">
        <v>56</v>
      </c>
      <c r="E49" s="61">
        <f>E50+E51</f>
        <v>19227059</v>
      </c>
      <c r="F49" s="61">
        <f>F50+F51</f>
        <v>24967280</v>
      </c>
      <c r="G49" s="61">
        <f>G50+G51</f>
        <v>25918400</v>
      </c>
      <c r="H49" s="101" t="s">
        <v>56</v>
      </c>
    </row>
    <row r="50" spans="1:8" ht="24.75">
      <c r="A50" s="102" t="s">
        <v>99</v>
      </c>
      <c r="B50" s="56">
        <v>2141</v>
      </c>
      <c r="C50" s="57">
        <v>119</v>
      </c>
      <c r="D50" s="57">
        <v>213</v>
      </c>
      <c r="E50" s="61">
        <f>22269720-3153120+110459-64000</f>
        <v>19163059</v>
      </c>
      <c r="F50" s="61">
        <v>24967280</v>
      </c>
      <c r="G50" s="61">
        <v>25918400</v>
      </c>
      <c r="H50" s="101" t="s">
        <v>56</v>
      </c>
    </row>
    <row r="51" spans="1:8" ht="15.75">
      <c r="A51" s="97" t="s">
        <v>100</v>
      </c>
      <c r="B51" s="56">
        <v>2142</v>
      </c>
      <c r="C51" s="57">
        <v>119</v>
      </c>
      <c r="D51" s="57">
        <v>266</v>
      </c>
      <c r="E51" s="61">
        <v>64000</v>
      </c>
      <c r="F51" s="61"/>
      <c r="G51" s="61"/>
      <c r="H51" s="101" t="s">
        <v>56</v>
      </c>
    </row>
    <row r="52" spans="1:8" ht="15.75">
      <c r="A52" s="97" t="s">
        <v>101</v>
      </c>
      <c r="B52" s="56">
        <v>2150</v>
      </c>
      <c r="C52" s="57">
        <v>131</v>
      </c>
      <c r="D52" s="65"/>
      <c r="E52" s="61"/>
      <c r="F52" s="61"/>
      <c r="G52" s="61"/>
      <c r="H52" s="101" t="s">
        <v>56</v>
      </c>
    </row>
    <row r="53" spans="1:8" ht="26.25" customHeight="1">
      <c r="A53" s="102" t="s">
        <v>102</v>
      </c>
      <c r="B53" s="56">
        <v>2160</v>
      </c>
      <c r="C53" s="57">
        <v>133</v>
      </c>
      <c r="D53" s="65"/>
      <c r="E53" s="61"/>
      <c r="F53" s="61"/>
      <c r="G53" s="61"/>
      <c r="H53" s="101"/>
    </row>
    <row r="54" spans="1:8" ht="15.75">
      <c r="A54" s="97" t="s">
        <v>103</v>
      </c>
      <c r="B54" s="56">
        <v>2170</v>
      </c>
      <c r="C54" s="57">
        <v>134</v>
      </c>
      <c r="D54" s="65"/>
      <c r="E54" s="61"/>
      <c r="F54" s="61"/>
      <c r="G54" s="61"/>
      <c r="H54" s="101" t="s">
        <v>56</v>
      </c>
    </row>
    <row r="55" spans="1:8" ht="27.75" customHeight="1">
      <c r="A55" s="102" t="s">
        <v>104</v>
      </c>
      <c r="B55" s="56">
        <v>2180</v>
      </c>
      <c r="C55" s="57">
        <v>139</v>
      </c>
      <c r="D55" s="57" t="s">
        <v>56</v>
      </c>
      <c r="E55" s="61">
        <f>E56+E57</f>
        <v>0</v>
      </c>
      <c r="F55" s="61">
        <f>F56+F57</f>
        <v>0</v>
      </c>
      <c r="G55" s="61">
        <f>G56+G57</f>
        <v>0</v>
      </c>
      <c r="H55" s="101" t="s">
        <v>56</v>
      </c>
    </row>
    <row r="56" spans="1:8" ht="24.75">
      <c r="A56" s="102" t="s">
        <v>105</v>
      </c>
      <c r="B56" s="56">
        <v>2181</v>
      </c>
      <c r="C56" s="57">
        <v>139</v>
      </c>
      <c r="D56" s="65"/>
      <c r="E56" s="61"/>
      <c r="F56" s="61"/>
      <c r="G56" s="61"/>
      <c r="H56" s="101" t="s">
        <v>56</v>
      </c>
    </row>
    <row r="57" spans="1:8" ht="15.75">
      <c r="A57" s="97" t="s">
        <v>106</v>
      </c>
      <c r="B57" s="56">
        <v>2182</v>
      </c>
      <c r="C57" s="57">
        <v>139</v>
      </c>
      <c r="D57" s="65"/>
      <c r="E57" s="61"/>
      <c r="F57" s="61"/>
      <c r="G57" s="61"/>
      <c r="H57" s="101" t="s">
        <v>56</v>
      </c>
    </row>
    <row r="58" spans="1:8" ht="15.75">
      <c r="A58" s="97" t="s">
        <v>107</v>
      </c>
      <c r="B58" s="56">
        <v>2200</v>
      </c>
      <c r="C58" s="57">
        <v>300</v>
      </c>
      <c r="D58" s="57" t="s">
        <v>56</v>
      </c>
      <c r="E58" s="61">
        <f>E59+E62+E63+E64</f>
        <v>120000</v>
      </c>
      <c r="F58" s="61">
        <f>F59+F62+F63+F64</f>
        <v>0</v>
      </c>
      <c r="G58" s="61">
        <f>G59+G62+G63+G64</f>
        <v>0</v>
      </c>
      <c r="H58" s="101" t="s">
        <v>56</v>
      </c>
    </row>
    <row r="59" spans="1:8" ht="36">
      <c r="A59" s="102" t="s">
        <v>108</v>
      </c>
      <c r="B59" s="56">
        <v>2210</v>
      </c>
      <c r="C59" s="57">
        <v>320</v>
      </c>
      <c r="D59" s="57" t="s">
        <v>56</v>
      </c>
      <c r="E59" s="61">
        <f>E60</f>
        <v>120000</v>
      </c>
      <c r="F59" s="61">
        <f>F60</f>
        <v>0</v>
      </c>
      <c r="G59" s="61">
        <f>G60</f>
        <v>0</v>
      </c>
      <c r="H59" s="101" t="s">
        <v>56</v>
      </c>
    </row>
    <row r="60" spans="1:8" ht="36">
      <c r="A60" s="102" t="s">
        <v>109</v>
      </c>
      <c r="B60" s="56">
        <v>2211</v>
      </c>
      <c r="C60" s="57">
        <v>321</v>
      </c>
      <c r="D60" s="57">
        <v>264</v>
      </c>
      <c r="E60" s="61">
        <v>120000</v>
      </c>
      <c r="F60" s="61"/>
      <c r="G60" s="61"/>
      <c r="H60" s="101" t="s">
        <v>56</v>
      </c>
    </row>
    <row r="61" spans="1:8" ht="15.75">
      <c r="A61" s="97"/>
      <c r="B61" s="64"/>
      <c r="C61" s="65"/>
      <c r="D61" s="65"/>
      <c r="E61" s="61"/>
      <c r="F61" s="61"/>
      <c r="G61" s="61"/>
      <c r="H61" s="99"/>
    </row>
    <row r="62" spans="1:8" ht="27.75" customHeight="1">
      <c r="A62" s="102" t="s">
        <v>110</v>
      </c>
      <c r="B62" s="56">
        <v>2220</v>
      </c>
      <c r="C62" s="57">
        <v>340</v>
      </c>
      <c r="D62" s="65"/>
      <c r="E62" s="61"/>
      <c r="F62" s="61"/>
      <c r="G62" s="61"/>
      <c r="H62" s="101" t="s">
        <v>56</v>
      </c>
    </row>
    <row r="63" spans="1:8" ht="47.25">
      <c r="A63" s="102" t="s">
        <v>111</v>
      </c>
      <c r="B63" s="56">
        <v>2230</v>
      </c>
      <c r="C63" s="57">
        <v>350</v>
      </c>
      <c r="D63" s="65"/>
      <c r="E63" s="61"/>
      <c r="F63" s="61"/>
      <c r="G63" s="61"/>
      <c r="H63" s="101" t="s">
        <v>56</v>
      </c>
    </row>
    <row r="64" spans="1:8" ht="15.75">
      <c r="A64" s="97" t="s">
        <v>112</v>
      </c>
      <c r="B64" s="56">
        <v>2240</v>
      </c>
      <c r="C64" s="57">
        <v>360</v>
      </c>
      <c r="D64" s="65"/>
      <c r="E64" s="61"/>
      <c r="F64" s="61"/>
      <c r="G64" s="61"/>
      <c r="H64" s="101" t="s">
        <v>56</v>
      </c>
    </row>
    <row r="65" spans="1:8" ht="15.75">
      <c r="A65" s="97" t="s">
        <v>113</v>
      </c>
      <c r="B65" s="56">
        <v>2300</v>
      </c>
      <c r="C65" s="57">
        <v>850</v>
      </c>
      <c r="D65" s="57" t="s">
        <v>56</v>
      </c>
      <c r="E65" s="61">
        <f>E66+E67+E68+E69+E70+E71+E72</f>
        <v>530000</v>
      </c>
      <c r="F65" s="61">
        <f>F66+F67+F68+F69+F70+F71+F72</f>
        <v>357100</v>
      </c>
      <c r="G65" s="61">
        <f>G66+G67+G68+G69+G70+G71+G72</f>
        <v>357100</v>
      </c>
      <c r="H65" s="101" t="s">
        <v>56</v>
      </c>
    </row>
    <row r="66" spans="1:8" ht="24.75">
      <c r="A66" s="102" t="s">
        <v>114</v>
      </c>
      <c r="B66" s="56">
        <v>2310</v>
      </c>
      <c r="C66" s="57">
        <v>851</v>
      </c>
      <c r="D66" s="57">
        <v>291</v>
      </c>
      <c r="E66" s="61">
        <v>523000</v>
      </c>
      <c r="F66" s="61">
        <v>355100</v>
      </c>
      <c r="G66" s="61">
        <v>355100</v>
      </c>
      <c r="H66" s="101" t="s">
        <v>56</v>
      </c>
    </row>
    <row r="67" spans="1:8" ht="24.75">
      <c r="A67" s="102" t="s">
        <v>115</v>
      </c>
      <c r="B67" s="56">
        <v>2320</v>
      </c>
      <c r="C67" s="57">
        <v>852</v>
      </c>
      <c r="D67" s="57">
        <v>291</v>
      </c>
      <c r="E67" s="61">
        <v>5000</v>
      </c>
      <c r="F67" s="61"/>
      <c r="G67" s="61"/>
      <c r="H67" s="101" t="s">
        <v>56</v>
      </c>
    </row>
    <row r="68" spans="1:8" ht="15.75">
      <c r="A68" s="97" t="s">
        <v>116</v>
      </c>
      <c r="B68" s="56">
        <v>2330</v>
      </c>
      <c r="C68" s="57">
        <v>853</v>
      </c>
      <c r="D68" s="57">
        <v>291</v>
      </c>
      <c r="E68" s="61">
        <v>2000</v>
      </c>
      <c r="F68" s="61">
        <v>2000</v>
      </c>
      <c r="G68" s="61">
        <v>2000</v>
      </c>
      <c r="H68" s="101" t="s">
        <v>56</v>
      </c>
    </row>
    <row r="69" spans="1:8" ht="15.75">
      <c r="A69" s="97"/>
      <c r="B69" s="56"/>
      <c r="C69" s="57"/>
      <c r="D69" s="57">
        <v>292</v>
      </c>
      <c r="E69" s="61"/>
      <c r="F69" s="61"/>
      <c r="G69" s="61"/>
      <c r="H69" s="101"/>
    </row>
    <row r="70" spans="1:8" ht="14.25" customHeight="1">
      <c r="A70" s="97"/>
      <c r="B70" s="56"/>
      <c r="C70" s="57"/>
      <c r="D70" s="57">
        <v>293</v>
      </c>
      <c r="E70" s="61"/>
      <c r="F70" s="61"/>
      <c r="G70" s="61"/>
      <c r="H70" s="101"/>
    </row>
    <row r="71" spans="1:8" ht="15.75">
      <c r="A71" s="97"/>
      <c r="B71" s="56"/>
      <c r="C71" s="57"/>
      <c r="D71" s="57">
        <v>295</v>
      </c>
      <c r="E71" s="61"/>
      <c r="F71" s="61"/>
      <c r="G71" s="61"/>
      <c r="H71" s="101"/>
    </row>
    <row r="72" spans="1:8" ht="15.75">
      <c r="A72" s="97"/>
      <c r="B72" s="56"/>
      <c r="C72" s="57"/>
      <c r="D72" s="57">
        <v>296</v>
      </c>
      <c r="E72" s="61"/>
      <c r="F72" s="61"/>
      <c r="G72" s="61"/>
      <c r="H72" s="101"/>
    </row>
    <row r="73" spans="1:8" ht="15.75">
      <c r="A73" s="97" t="s">
        <v>117</v>
      </c>
      <c r="B73" s="56">
        <v>2400</v>
      </c>
      <c r="C73" s="57" t="s">
        <v>56</v>
      </c>
      <c r="D73" s="57" t="s">
        <v>56</v>
      </c>
      <c r="E73" s="61">
        <f>E74+E75+E76+E77+E78+E79</f>
        <v>0</v>
      </c>
      <c r="F73" s="61">
        <f>F74+F75+F76+F77+F78+F79</f>
        <v>0</v>
      </c>
      <c r="G73" s="61">
        <f>G74+G75+G76+G77+G78+G79</f>
        <v>0</v>
      </c>
      <c r="H73" s="101" t="s">
        <v>56</v>
      </c>
    </row>
    <row r="74" spans="1:8" ht="24.75">
      <c r="A74" s="102" t="s">
        <v>118</v>
      </c>
      <c r="B74" s="56">
        <v>2410</v>
      </c>
      <c r="C74" s="57">
        <v>613</v>
      </c>
      <c r="D74" s="65"/>
      <c r="E74" s="61"/>
      <c r="F74" s="61"/>
      <c r="G74" s="61"/>
      <c r="H74" s="101" t="s">
        <v>56</v>
      </c>
    </row>
    <row r="75" spans="1:8" ht="15.75">
      <c r="A75" s="102" t="s">
        <v>119</v>
      </c>
      <c r="B75" s="56">
        <v>2420</v>
      </c>
      <c r="C75" s="57">
        <v>623</v>
      </c>
      <c r="D75" s="65"/>
      <c r="E75" s="61"/>
      <c r="F75" s="61"/>
      <c r="G75" s="61"/>
      <c r="H75" s="101"/>
    </row>
    <row r="76" spans="1:8" ht="24.75">
      <c r="A76" s="102" t="s">
        <v>120</v>
      </c>
      <c r="B76" s="56">
        <v>2430</v>
      </c>
      <c r="C76" s="57">
        <v>634</v>
      </c>
      <c r="D76" s="65"/>
      <c r="E76" s="61"/>
      <c r="F76" s="61"/>
      <c r="G76" s="61"/>
      <c r="H76" s="101"/>
    </row>
    <row r="77" spans="1:8" ht="15.75">
      <c r="A77" s="102" t="s">
        <v>121</v>
      </c>
      <c r="B77" s="56">
        <v>2440</v>
      </c>
      <c r="C77" s="57">
        <v>810</v>
      </c>
      <c r="D77" s="65"/>
      <c r="E77" s="61"/>
      <c r="F77" s="61"/>
      <c r="G77" s="61"/>
      <c r="H77" s="101"/>
    </row>
    <row r="78" spans="1:8" ht="15.75">
      <c r="A78" s="97" t="s">
        <v>122</v>
      </c>
      <c r="B78" s="73">
        <v>2450</v>
      </c>
      <c r="C78" s="57">
        <v>862</v>
      </c>
      <c r="D78" s="65"/>
      <c r="E78" s="61"/>
      <c r="F78" s="61"/>
      <c r="G78" s="61"/>
      <c r="H78" s="101" t="s">
        <v>56</v>
      </c>
    </row>
    <row r="79" spans="1:8" ht="36">
      <c r="A79" s="102" t="s">
        <v>123</v>
      </c>
      <c r="B79" s="56">
        <v>2460</v>
      </c>
      <c r="C79" s="57">
        <v>863</v>
      </c>
      <c r="D79" s="65"/>
      <c r="E79" s="61"/>
      <c r="F79" s="61"/>
      <c r="G79" s="61"/>
      <c r="H79" s="101" t="s">
        <v>56</v>
      </c>
    </row>
    <row r="80" spans="1:8" ht="15.75">
      <c r="A80" s="97" t="s">
        <v>124</v>
      </c>
      <c r="B80" s="56">
        <v>2500</v>
      </c>
      <c r="C80" s="57" t="s">
        <v>56</v>
      </c>
      <c r="D80" s="57" t="s">
        <v>56</v>
      </c>
      <c r="E80" s="61">
        <f>E81</f>
        <v>0</v>
      </c>
      <c r="F80" s="61">
        <f>F81</f>
        <v>0</v>
      </c>
      <c r="G80" s="61">
        <f>G81</f>
        <v>0</v>
      </c>
      <c r="H80" s="101" t="s">
        <v>56</v>
      </c>
    </row>
    <row r="81" spans="1:8" ht="24.75">
      <c r="A81" s="102" t="s">
        <v>125</v>
      </c>
      <c r="B81" s="56">
        <v>2520</v>
      </c>
      <c r="C81" s="57">
        <v>831</v>
      </c>
      <c r="D81" s="57">
        <v>296</v>
      </c>
      <c r="E81" s="61"/>
      <c r="F81" s="61"/>
      <c r="G81" s="61"/>
      <c r="H81" s="101" t="s">
        <v>56</v>
      </c>
    </row>
    <row r="82" spans="1:8" ht="15.75">
      <c r="A82" s="55" t="s">
        <v>126</v>
      </c>
      <c r="B82" s="56">
        <v>2600</v>
      </c>
      <c r="C82" s="57" t="s">
        <v>56</v>
      </c>
      <c r="D82" s="57" t="s">
        <v>56</v>
      </c>
      <c r="E82" s="61">
        <f>E83+E84+E89+E111+E109</f>
        <v>13850816.42</v>
      </c>
      <c r="F82" s="61">
        <f>F83+F84+F89+F111+F109</f>
        <v>13251900</v>
      </c>
      <c r="G82" s="61">
        <f>G83+G84+G89+G111+G109</f>
        <v>12430100</v>
      </c>
      <c r="H82" s="74">
        <f>H83+H84+H89+H111+H109</f>
        <v>0</v>
      </c>
    </row>
    <row r="83" spans="1:8" ht="24.75">
      <c r="A83" s="102" t="s">
        <v>127</v>
      </c>
      <c r="B83" s="56">
        <v>2610</v>
      </c>
      <c r="C83" s="57">
        <v>241</v>
      </c>
      <c r="D83" s="65"/>
      <c r="E83" s="61"/>
      <c r="F83" s="61"/>
      <c r="G83" s="61"/>
      <c r="H83" s="99"/>
    </row>
    <row r="84" spans="1:8" ht="24.75">
      <c r="A84" s="102" t="s">
        <v>128</v>
      </c>
      <c r="B84" s="56">
        <v>2630</v>
      </c>
      <c r="C84" s="57">
        <v>243</v>
      </c>
      <c r="D84" s="57" t="s">
        <v>56</v>
      </c>
      <c r="E84" s="61">
        <f>E85+E86+E88</f>
        <v>0</v>
      </c>
      <c r="F84" s="61">
        <f>F85+F86+F88</f>
        <v>0</v>
      </c>
      <c r="G84" s="61">
        <f>G85+G86+G88</f>
        <v>0</v>
      </c>
      <c r="H84" s="74">
        <f>H85+H86+H88</f>
        <v>0</v>
      </c>
    </row>
    <row r="85" spans="1:8" ht="24.75">
      <c r="A85" s="102" t="s">
        <v>129</v>
      </c>
      <c r="B85" s="56">
        <v>2631</v>
      </c>
      <c r="C85" s="57">
        <v>243</v>
      </c>
      <c r="D85" s="57">
        <v>223</v>
      </c>
      <c r="E85" s="61"/>
      <c r="F85" s="61"/>
      <c r="G85" s="61"/>
      <c r="H85" s="99"/>
    </row>
    <row r="86" spans="1:8" ht="15.75">
      <c r="A86" s="102" t="s">
        <v>130</v>
      </c>
      <c r="B86" s="56">
        <v>2632</v>
      </c>
      <c r="C86" s="57"/>
      <c r="D86" s="57">
        <v>226</v>
      </c>
      <c r="E86" s="61"/>
      <c r="F86" s="61"/>
      <c r="G86" s="61"/>
      <c r="H86" s="99"/>
    </row>
    <row r="87" spans="1:8" ht="15.75">
      <c r="A87" s="102"/>
      <c r="B87" s="56"/>
      <c r="C87" s="57"/>
      <c r="D87" s="57">
        <v>228</v>
      </c>
      <c r="E87" s="61"/>
      <c r="F87" s="61"/>
      <c r="G87" s="61"/>
      <c r="H87" s="99"/>
    </row>
    <row r="88" spans="1:8" ht="15.75">
      <c r="A88" s="102" t="s">
        <v>131</v>
      </c>
      <c r="B88" s="56">
        <v>2633</v>
      </c>
      <c r="C88" s="57"/>
      <c r="D88" s="57">
        <v>310</v>
      </c>
      <c r="E88" s="61"/>
      <c r="F88" s="61"/>
      <c r="G88" s="61"/>
      <c r="H88" s="99"/>
    </row>
    <row r="89" spans="1:8" ht="15.75">
      <c r="A89" s="97" t="s">
        <v>132</v>
      </c>
      <c r="B89" s="56">
        <v>2640</v>
      </c>
      <c r="C89" s="57">
        <v>244</v>
      </c>
      <c r="D89" s="57" t="s">
        <v>56</v>
      </c>
      <c r="E89" s="61">
        <f>SUM(E90:E108)</f>
        <v>7272416.42</v>
      </c>
      <c r="F89" s="61">
        <f>SUM(F90:F102)</f>
        <v>7251900</v>
      </c>
      <c r="G89" s="61">
        <f>SUM(G90:G103)</f>
        <v>6330100</v>
      </c>
      <c r="H89" s="74">
        <f>H90+H91+H92+H93+H94+H95+H96+H98+H99+H100+H101+H102+H103+H104+H105+H106+H107+H108</f>
        <v>0</v>
      </c>
    </row>
    <row r="90" spans="1:8" ht="24.75">
      <c r="A90" s="109" t="s">
        <v>133</v>
      </c>
      <c r="B90" s="73"/>
      <c r="C90" s="57">
        <v>244</v>
      </c>
      <c r="D90" s="57">
        <v>221</v>
      </c>
      <c r="E90" s="61">
        <v>240000</v>
      </c>
      <c r="F90" s="61">
        <v>250000</v>
      </c>
      <c r="G90" s="61">
        <v>250000</v>
      </c>
      <c r="H90" s="110"/>
    </row>
    <row r="91" spans="1:8" ht="15.75">
      <c r="A91" s="108" t="s">
        <v>134</v>
      </c>
      <c r="B91" s="73"/>
      <c r="C91" s="57"/>
      <c r="D91" s="57">
        <v>222</v>
      </c>
      <c r="E91" s="61"/>
      <c r="F91" s="61"/>
      <c r="G91" s="61"/>
      <c r="H91" s="110"/>
    </row>
    <row r="92" spans="1:8" ht="15.75">
      <c r="A92" s="108" t="s">
        <v>135</v>
      </c>
      <c r="B92" s="73"/>
      <c r="C92" s="57"/>
      <c r="D92" s="57">
        <v>223</v>
      </c>
      <c r="E92" s="61">
        <v>300000</v>
      </c>
      <c r="F92" s="61">
        <v>500000</v>
      </c>
      <c r="G92" s="61">
        <v>600000</v>
      </c>
      <c r="H92" s="110"/>
    </row>
    <row r="93" spans="1:8" ht="15.75">
      <c r="A93" s="108" t="s">
        <v>136</v>
      </c>
      <c r="B93" s="73"/>
      <c r="C93" s="57"/>
      <c r="D93" s="57">
        <v>224</v>
      </c>
      <c r="E93" s="61"/>
      <c r="F93" s="61"/>
      <c r="G93" s="61"/>
      <c r="H93" s="110"/>
    </row>
    <row r="94" spans="1:8" ht="15.75">
      <c r="A94" s="108" t="s">
        <v>137</v>
      </c>
      <c r="B94" s="73"/>
      <c r="C94" s="57"/>
      <c r="D94" s="57">
        <v>225</v>
      </c>
      <c r="E94" s="61">
        <v>0</v>
      </c>
      <c r="F94" s="61">
        <v>0</v>
      </c>
      <c r="G94" s="61">
        <v>0</v>
      </c>
      <c r="H94" s="110"/>
    </row>
    <row r="95" spans="1:8" ht="15.75">
      <c r="A95" s="108" t="s">
        <v>130</v>
      </c>
      <c r="B95" s="73"/>
      <c r="C95" s="57"/>
      <c r="D95" s="57">
        <v>226</v>
      </c>
      <c r="E95" s="61">
        <v>3496600</v>
      </c>
      <c r="F95" s="61">
        <v>3300000</v>
      </c>
      <c r="G95" s="61">
        <v>3300000</v>
      </c>
      <c r="H95" s="110"/>
    </row>
    <row r="96" spans="1:8" ht="15.75">
      <c r="A96" s="108" t="s">
        <v>138</v>
      </c>
      <c r="B96" s="73"/>
      <c r="C96" s="57"/>
      <c r="D96" s="57">
        <v>227</v>
      </c>
      <c r="E96" s="61">
        <v>50000</v>
      </c>
      <c r="F96" s="61">
        <v>50000</v>
      </c>
      <c r="G96" s="61">
        <v>50000</v>
      </c>
      <c r="H96" s="110"/>
    </row>
    <row r="97" spans="1:8" ht="15.75">
      <c r="A97" s="108"/>
      <c r="B97" s="73"/>
      <c r="C97" s="57"/>
      <c r="D97" s="57">
        <v>228</v>
      </c>
      <c r="E97" s="61">
        <v>492296.5</v>
      </c>
      <c r="F97" s="61">
        <v>0</v>
      </c>
      <c r="G97" s="61">
        <v>0</v>
      </c>
      <c r="H97" s="110"/>
    </row>
    <row r="98" spans="1:8" ht="15.75">
      <c r="A98" s="108" t="s">
        <v>131</v>
      </c>
      <c r="B98" s="73"/>
      <c r="C98" s="57"/>
      <c r="D98" s="57">
        <v>310</v>
      </c>
      <c r="E98" s="61">
        <v>619919.92</v>
      </c>
      <c r="F98" s="61">
        <v>1606800</v>
      </c>
      <c r="G98" s="61">
        <v>360000</v>
      </c>
      <c r="H98" s="110"/>
    </row>
    <row r="99" spans="1:8" ht="36">
      <c r="A99" s="109" t="s">
        <v>140</v>
      </c>
      <c r="B99" s="73"/>
      <c r="C99" s="57"/>
      <c r="D99" s="57">
        <v>341</v>
      </c>
      <c r="E99" s="61">
        <v>0</v>
      </c>
      <c r="F99" s="61">
        <v>0</v>
      </c>
      <c r="G99" s="61">
        <v>0</v>
      </c>
      <c r="H99" s="110"/>
    </row>
    <row r="100" spans="1:8" ht="15.75">
      <c r="A100" s="108" t="s">
        <v>141</v>
      </c>
      <c r="B100" s="73"/>
      <c r="C100" s="57"/>
      <c r="D100" s="57">
        <v>342</v>
      </c>
      <c r="E100" s="61">
        <f>1000000+173600</f>
        <v>1173600</v>
      </c>
      <c r="F100" s="61">
        <v>945100</v>
      </c>
      <c r="G100" s="61">
        <v>1170100</v>
      </c>
      <c r="H100" s="110"/>
    </row>
    <row r="101" spans="1:8" ht="15.75">
      <c r="A101" s="108" t="s">
        <v>142</v>
      </c>
      <c r="B101" s="73"/>
      <c r="C101" s="57"/>
      <c r="D101" s="57">
        <v>343</v>
      </c>
      <c r="E101" s="61">
        <v>900000</v>
      </c>
      <c r="F101" s="61">
        <v>600000</v>
      </c>
      <c r="G101" s="61">
        <v>600000</v>
      </c>
      <c r="H101" s="110"/>
    </row>
    <row r="102" spans="1:8" ht="15.75">
      <c r="A102" s="108" t="s">
        <v>143</v>
      </c>
      <c r="B102" s="73"/>
      <c r="C102" s="57"/>
      <c r="D102" s="57">
        <v>344</v>
      </c>
      <c r="E102" s="61"/>
      <c r="F102" s="61"/>
      <c r="G102" s="61"/>
      <c r="H102" s="110"/>
    </row>
    <row r="103" spans="1:8" ht="15.75">
      <c r="A103" s="108" t="s">
        <v>144</v>
      </c>
      <c r="B103" s="73"/>
      <c r="C103" s="57"/>
      <c r="D103" s="57">
        <v>345</v>
      </c>
      <c r="E103" s="61"/>
      <c r="F103" s="61"/>
      <c r="G103" s="61"/>
      <c r="H103" s="110"/>
    </row>
    <row r="104" spans="1:8" ht="15.75">
      <c r="A104" s="108" t="s">
        <v>145</v>
      </c>
      <c r="B104" s="73"/>
      <c r="C104" s="57"/>
      <c r="D104" s="57">
        <v>346</v>
      </c>
      <c r="E104" s="61"/>
      <c r="F104" s="61"/>
      <c r="G104" s="61"/>
      <c r="H104" s="110"/>
    </row>
    <row r="105" spans="1:8" ht="15.75">
      <c r="A105" s="108" t="s">
        <v>146</v>
      </c>
      <c r="B105" s="73"/>
      <c r="C105" s="57"/>
      <c r="D105" s="57">
        <v>347</v>
      </c>
      <c r="E105" s="61"/>
      <c r="F105" s="61"/>
      <c r="G105" s="61"/>
      <c r="H105" s="110"/>
    </row>
    <row r="106" spans="1:8" ht="15.75">
      <c r="A106" s="108" t="s">
        <v>147</v>
      </c>
      <c r="B106" s="73"/>
      <c r="C106" s="57"/>
      <c r="D106" s="57">
        <v>349</v>
      </c>
      <c r="E106" s="61"/>
      <c r="F106" s="61"/>
      <c r="G106" s="61"/>
      <c r="H106" s="110"/>
    </row>
    <row r="107" spans="1:8" ht="36">
      <c r="A107" s="109" t="s">
        <v>148</v>
      </c>
      <c r="B107" s="73"/>
      <c r="C107" s="57"/>
      <c r="D107" s="57">
        <v>352</v>
      </c>
      <c r="E107" s="61"/>
      <c r="F107" s="61"/>
      <c r="G107" s="61"/>
      <c r="H107" s="110"/>
    </row>
    <row r="108" spans="1:8" ht="36">
      <c r="A108" s="109" t="s">
        <v>149</v>
      </c>
      <c r="B108" s="73"/>
      <c r="C108" s="57"/>
      <c r="D108" s="57">
        <v>353</v>
      </c>
      <c r="E108" s="61"/>
      <c r="F108" s="61"/>
      <c r="G108" s="61"/>
      <c r="H108" s="110"/>
    </row>
    <row r="109" spans="1:8" ht="15.75">
      <c r="A109" s="109" t="s">
        <v>150</v>
      </c>
      <c r="B109" s="73">
        <v>2641</v>
      </c>
      <c r="C109" s="57">
        <v>247</v>
      </c>
      <c r="D109" s="57" t="s">
        <v>56</v>
      </c>
      <c r="E109" s="61">
        <f>E110</f>
        <v>6578400</v>
      </c>
      <c r="F109" s="61">
        <f>F110</f>
        <v>6000000</v>
      </c>
      <c r="G109" s="61">
        <f>G110</f>
        <v>6100000</v>
      </c>
      <c r="H109" s="74">
        <f>H110</f>
        <v>0</v>
      </c>
    </row>
    <row r="110" spans="1:8" ht="24.75">
      <c r="A110" s="109" t="s">
        <v>151</v>
      </c>
      <c r="B110" s="73"/>
      <c r="C110" s="57">
        <v>247</v>
      </c>
      <c r="D110" s="57">
        <v>223</v>
      </c>
      <c r="E110" s="61">
        <v>6578400</v>
      </c>
      <c r="F110" s="61">
        <v>6000000</v>
      </c>
      <c r="G110" s="61">
        <v>6100000</v>
      </c>
      <c r="H110" s="110"/>
    </row>
    <row r="111" spans="1:8" ht="36">
      <c r="A111" s="109" t="s">
        <v>152</v>
      </c>
      <c r="B111" s="56">
        <v>2650</v>
      </c>
      <c r="C111" s="57">
        <v>400</v>
      </c>
      <c r="D111" s="57" t="s">
        <v>56</v>
      </c>
      <c r="E111" s="61">
        <f>E112+E113+E114+E115+E116</f>
        <v>0</v>
      </c>
      <c r="F111" s="61">
        <f>F112+F113+F114+F115+F116</f>
        <v>0</v>
      </c>
      <c r="G111" s="61">
        <f>G112+G113+G114+G115+G116</f>
        <v>0</v>
      </c>
      <c r="H111" s="74">
        <f>H112+H113+H114+H115+H116</f>
        <v>0</v>
      </c>
    </row>
    <row r="112" spans="1:8" ht="18.75" customHeight="1">
      <c r="A112" s="109" t="s">
        <v>153</v>
      </c>
      <c r="B112" s="56">
        <v>2651</v>
      </c>
      <c r="C112" s="57">
        <v>406</v>
      </c>
      <c r="D112" s="57">
        <v>310</v>
      </c>
      <c r="E112" s="61"/>
      <c r="F112" s="61"/>
      <c r="G112" s="61"/>
      <c r="H112" s="110"/>
    </row>
    <row r="113" spans="1:8" ht="18.75" customHeight="1">
      <c r="A113" s="109"/>
      <c r="B113" s="56"/>
      <c r="C113" s="57"/>
      <c r="D113" s="57">
        <v>330</v>
      </c>
      <c r="E113" s="61"/>
      <c r="F113" s="61"/>
      <c r="G113" s="61"/>
      <c r="H113" s="110"/>
    </row>
    <row r="114" spans="1:8" ht="12.75" customHeight="1">
      <c r="A114" s="109" t="s">
        <v>154</v>
      </c>
      <c r="B114" s="56">
        <v>2652</v>
      </c>
      <c r="C114" s="57">
        <v>407</v>
      </c>
      <c r="D114" s="72">
        <v>225</v>
      </c>
      <c r="E114" s="61"/>
      <c r="F114" s="61"/>
      <c r="G114" s="61"/>
      <c r="H114" s="110"/>
    </row>
    <row r="115" spans="1:8" ht="15.75">
      <c r="A115" s="109"/>
      <c r="B115" s="56"/>
      <c r="C115" s="57"/>
      <c r="D115" s="72">
        <v>226</v>
      </c>
      <c r="E115" s="61"/>
      <c r="F115" s="61"/>
      <c r="G115" s="61"/>
      <c r="H115" s="110"/>
    </row>
    <row r="116" spans="1:8" ht="13.5" customHeight="1">
      <c r="A116" s="109"/>
      <c r="B116" s="56"/>
      <c r="C116" s="57"/>
      <c r="D116" s="72">
        <v>310</v>
      </c>
      <c r="E116" s="61"/>
      <c r="F116" s="61"/>
      <c r="G116" s="61"/>
      <c r="H116" s="110"/>
    </row>
    <row r="117" spans="1:8" ht="15.75">
      <c r="A117" s="66" t="s">
        <v>155</v>
      </c>
      <c r="B117" s="67">
        <v>3000</v>
      </c>
      <c r="C117" s="68">
        <v>100</v>
      </c>
      <c r="D117" s="68" t="s">
        <v>56</v>
      </c>
      <c r="E117" s="111">
        <f>E118+E119+E120</f>
        <v>0</v>
      </c>
      <c r="F117" s="111">
        <f>F118+F119+F120</f>
        <v>0</v>
      </c>
      <c r="G117" s="111">
        <f>G118+G119+G120</f>
        <v>0</v>
      </c>
      <c r="H117" s="112" t="s">
        <v>56</v>
      </c>
    </row>
    <row r="118" spans="1:8" ht="24.75">
      <c r="A118" s="49" t="s">
        <v>156</v>
      </c>
      <c r="B118" s="56">
        <v>3010</v>
      </c>
      <c r="C118" s="65"/>
      <c r="D118" s="65"/>
      <c r="E118" s="61"/>
      <c r="F118" s="61"/>
      <c r="G118" s="61"/>
      <c r="H118" s="101" t="s">
        <v>56</v>
      </c>
    </row>
    <row r="119" spans="1:8" ht="15.75">
      <c r="A119" s="55" t="s">
        <v>157</v>
      </c>
      <c r="B119" s="56">
        <v>3020</v>
      </c>
      <c r="C119" s="65"/>
      <c r="D119" s="65"/>
      <c r="E119" s="61"/>
      <c r="F119" s="61"/>
      <c r="G119" s="61"/>
      <c r="H119" s="101" t="s">
        <v>56</v>
      </c>
    </row>
    <row r="120" spans="1:8" ht="15.75">
      <c r="A120" s="55" t="s">
        <v>158</v>
      </c>
      <c r="B120" s="56">
        <v>3030</v>
      </c>
      <c r="C120" s="65"/>
      <c r="D120" s="65"/>
      <c r="E120" s="61"/>
      <c r="F120" s="61"/>
      <c r="G120" s="61"/>
      <c r="H120" s="101" t="s">
        <v>56</v>
      </c>
    </row>
    <row r="121" spans="1:8" ht="15.75">
      <c r="A121" s="106" t="s">
        <v>159</v>
      </c>
      <c r="B121" s="67">
        <v>4000</v>
      </c>
      <c r="C121" s="68" t="s">
        <v>56</v>
      </c>
      <c r="D121" s="68" t="s">
        <v>56</v>
      </c>
      <c r="E121" s="111">
        <f>E122</f>
        <v>0</v>
      </c>
      <c r="F121" s="111">
        <f>F122</f>
        <v>0</v>
      </c>
      <c r="G121" s="111">
        <f>G122</f>
        <v>0</v>
      </c>
      <c r="H121" s="101" t="s">
        <v>56</v>
      </c>
    </row>
    <row r="122" spans="1:8" ht="24.75">
      <c r="A122" s="113" t="s">
        <v>160</v>
      </c>
      <c r="B122" s="56">
        <v>4010</v>
      </c>
      <c r="C122" s="57">
        <v>610</v>
      </c>
      <c r="D122" s="65"/>
      <c r="E122" s="61"/>
      <c r="F122" s="61"/>
      <c r="G122" s="61"/>
      <c r="H122" s="101" t="s">
        <v>56</v>
      </c>
    </row>
    <row r="123" spans="1:8" ht="15.75">
      <c r="A123" s="49"/>
      <c r="B123" s="80"/>
      <c r="C123" s="81"/>
      <c r="D123" s="81"/>
      <c r="E123" s="83"/>
      <c r="F123" s="83"/>
      <c r="G123" s="83"/>
      <c r="H123" s="114"/>
    </row>
    <row r="124" spans="1:8" ht="15" customHeight="1">
      <c r="A124" s="115"/>
      <c r="B124" s="85"/>
      <c r="C124" s="85"/>
      <c r="D124" s="85"/>
      <c r="E124" s="86"/>
      <c r="F124" s="86"/>
      <c r="G124" s="86"/>
      <c r="H124" s="85"/>
    </row>
    <row r="125" spans="1:8" ht="15.75">
      <c r="A125" s="85" t="s">
        <v>171</v>
      </c>
      <c r="B125" s="85"/>
      <c r="C125" s="85"/>
      <c r="D125" s="85"/>
      <c r="E125" s="86"/>
      <c r="F125" s="86"/>
      <c r="G125" s="86"/>
      <c r="H125" s="85"/>
    </row>
    <row r="126" spans="1:8" ht="9.75" customHeight="1">
      <c r="A126" s="116" t="s">
        <v>162</v>
      </c>
      <c r="B126" s="85"/>
      <c r="C126" s="85"/>
      <c r="D126" s="85"/>
      <c r="E126" s="86"/>
      <c r="F126" s="86"/>
      <c r="G126" s="86"/>
      <c r="H126" s="85"/>
    </row>
    <row r="127" spans="1:8" ht="15.75">
      <c r="A127" s="85"/>
      <c r="B127" s="85"/>
      <c r="C127" s="85"/>
      <c r="D127" s="85"/>
      <c r="E127" s="86"/>
      <c r="F127" s="86"/>
      <c r="G127" s="86"/>
      <c r="H127" s="85"/>
    </row>
    <row r="128" spans="1:8" ht="10.5" customHeight="1">
      <c r="A128" s="116"/>
      <c r="B128" s="85"/>
      <c r="C128" s="85"/>
      <c r="D128" s="85"/>
      <c r="E128" s="86"/>
      <c r="F128" s="86"/>
      <c r="G128" s="86"/>
      <c r="H128" s="85"/>
    </row>
    <row r="129" spans="1:8" ht="15.75">
      <c r="A129" s="88" t="s">
        <v>172</v>
      </c>
      <c r="B129" s="85"/>
      <c r="C129" s="85"/>
      <c r="D129" s="85"/>
      <c r="E129" s="86"/>
      <c r="F129" s="86"/>
      <c r="G129" s="86"/>
      <c r="H129" s="85"/>
    </row>
    <row r="130" spans="1:8" ht="10.5" customHeight="1">
      <c r="A130" s="116" t="s">
        <v>164</v>
      </c>
      <c r="B130" s="85"/>
      <c r="C130" s="85"/>
      <c r="D130" s="85"/>
      <c r="E130" s="86"/>
      <c r="F130" s="86"/>
      <c r="G130" s="86"/>
      <c r="H130" s="85"/>
    </row>
    <row r="131" spans="1:8" ht="15.75">
      <c r="A131" s="85"/>
      <c r="B131" s="85"/>
      <c r="C131" s="85"/>
      <c r="D131" s="85"/>
      <c r="E131" s="86"/>
      <c r="F131" s="86"/>
      <c r="G131" s="86"/>
      <c r="H131" s="85"/>
    </row>
    <row r="132" spans="1:7" ht="15.75">
      <c r="A132" s="117"/>
      <c r="E132" s="89"/>
      <c r="F132" s="89"/>
      <c r="G132" s="89"/>
    </row>
    <row r="133" spans="1:8" ht="22.5" customHeight="1">
      <c r="A133" s="90" t="s">
        <v>165</v>
      </c>
      <c r="B133" s="90"/>
      <c r="C133" s="90"/>
      <c r="D133" s="90"/>
      <c r="E133" s="90"/>
      <c r="F133" s="90"/>
      <c r="G133" s="90"/>
      <c r="H133" s="90"/>
    </row>
    <row r="134" spans="1:8" ht="21.75" customHeight="1">
      <c r="A134" s="90" t="s">
        <v>166</v>
      </c>
      <c r="B134" s="90"/>
      <c r="C134" s="90"/>
      <c r="D134" s="90"/>
      <c r="E134" s="90"/>
      <c r="F134" s="90"/>
      <c r="G134" s="90"/>
      <c r="H134" s="90"/>
    </row>
    <row r="135" spans="1:8" ht="12.75" customHeight="1">
      <c r="A135" s="90" t="s">
        <v>167</v>
      </c>
      <c r="B135" s="90"/>
      <c r="C135" s="90"/>
      <c r="D135" s="90"/>
      <c r="E135" s="90"/>
      <c r="F135" s="90"/>
      <c r="G135" s="90"/>
      <c r="H135" s="90"/>
    </row>
    <row r="136" spans="1:7" ht="15.75">
      <c r="A136" s="117"/>
      <c r="E136" s="89"/>
      <c r="F136" s="89"/>
      <c r="G136" s="89"/>
    </row>
    <row r="137" spans="1:7" ht="15.75">
      <c r="A137" s="117"/>
      <c r="E137" s="89"/>
      <c r="F137" s="89"/>
      <c r="G137" s="89"/>
    </row>
    <row r="138" spans="1:7" ht="15.75">
      <c r="A138" s="117"/>
      <c r="E138" s="89"/>
      <c r="F138" s="89"/>
      <c r="G138" s="89"/>
    </row>
    <row r="139" spans="1:7" ht="15.75">
      <c r="A139" s="117"/>
      <c r="E139" s="89"/>
      <c r="F139" s="89"/>
      <c r="G139" s="89"/>
    </row>
    <row r="140" spans="1:7" ht="15.75">
      <c r="A140" s="117"/>
      <c r="E140" s="89"/>
      <c r="F140" s="89"/>
      <c r="G140" s="89"/>
    </row>
    <row r="141" spans="1:7" ht="15.75">
      <c r="A141" s="117"/>
      <c r="E141" s="89"/>
      <c r="F141" s="89"/>
      <c r="G141" s="89"/>
    </row>
    <row r="142" spans="1:7" ht="15.75">
      <c r="A142" s="117"/>
      <c r="E142" s="89"/>
      <c r="F142" s="89"/>
      <c r="G142" s="89"/>
    </row>
    <row r="143" spans="1:7" ht="15.75">
      <c r="A143" s="117"/>
      <c r="E143" s="89"/>
      <c r="F143" s="89"/>
      <c r="G143" s="89"/>
    </row>
    <row r="144" spans="1:7" ht="15.75">
      <c r="A144" s="117"/>
      <c r="E144" s="89"/>
      <c r="F144" s="89"/>
      <c r="G144" s="89"/>
    </row>
    <row r="145" spans="1:7" ht="15.75">
      <c r="A145" s="117"/>
      <c r="E145" s="89"/>
      <c r="F145" s="89"/>
      <c r="G145" s="89"/>
    </row>
    <row r="146" spans="1:7" ht="15.75">
      <c r="A146" s="117"/>
      <c r="E146" s="89"/>
      <c r="F146" s="89"/>
      <c r="G146" s="89"/>
    </row>
    <row r="147" spans="1:7" ht="15.75">
      <c r="A147" s="117"/>
      <c r="E147" s="89"/>
      <c r="F147" s="89"/>
      <c r="G147" s="89"/>
    </row>
    <row r="148" spans="1:7" ht="15.75">
      <c r="A148" s="117"/>
      <c r="E148" s="89"/>
      <c r="F148" s="89"/>
      <c r="G148" s="89"/>
    </row>
    <row r="149" spans="1:7" ht="15.75">
      <c r="A149" s="117"/>
      <c r="E149" s="89"/>
      <c r="F149" s="89"/>
      <c r="G149" s="89"/>
    </row>
    <row r="150" spans="1:7" ht="15.75">
      <c r="A150" s="117"/>
      <c r="E150" s="89"/>
      <c r="F150" s="89"/>
      <c r="G150" s="89"/>
    </row>
    <row r="151" spans="1:7" ht="15.75">
      <c r="A151" s="117"/>
      <c r="E151" s="89"/>
      <c r="F151" s="89"/>
      <c r="G151" s="89"/>
    </row>
    <row r="152" ht="15">
      <c r="A152" s="117"/>
    </row>
    <row r="153" ht="15">
      <c r="A153" s="117"/>
    </row>
    <row r="154" ht="15">
      <c r="A154" s="117"/>
    </row>
    <row r="155" ht="15">
      <c r="A155" s="117"/>
    </row>
    <row r="156" ht="15">
      <c r="A156" s="117"/>
    </row>
    <row r="157" ht="15">
      <c r="A157" s="117"/>
    </row>
    <row r="158" ht="15">
      <c r="A158" s="117"/>
    </row>
    <row r="159" ht="15">
      <c r="A159" s="117"/>
    </row>
    <row r="160" ht="15">
      <c r="A160" s="117"/>
    </row>
    <row r="161" ht="15">
      <c r="A161" s="117"/>
    </row>
    <row r="162" ht="15">
      <c r="A162" s="117"/>
    </row>
    <row r="163" ht="15">
      <c r="A163" s="117"/>
    </row>
    <row r="164" ht="15">
      <c r="A164" s="117"/>
    </row>
    <row r="165" ht="15">
      <c r="A165" s="117"/>
    </row>
    <row r="166" ht="15">
      <c r="A166" s="117"/>
    </row>
    <row r="167" ht="15">
      <c r="A167" s="117"/>
    </row>
    <row r="168" ht="15">
      <c r="A168" s="117"/>
    </row>
    <row r="169" ht="15">
      <c r="A169" s="117"/>
    </row>
    <row r="170" ht="15">
      <c r="A170" s="117"/>
    </row>
    <row r="171" ht="15">
      <c r="A171" s="117"/>
    </row>
    <row r="172" ht="15">
      <c r="A172" s="117"/>
    </row>
    <row r="173" ht="15">
      <c r="A173" s="117"/>
    </row>
    <row r="174" ht="15">
      <c r="A174" s="117"/>
    </row>
    <row r="175" ht="15">
      <c r="A175" s="117"/>
    </row>
    <row r="176" ht="15">
      <c r="A176" s="117"/>
    </row>
    <row r="177" ht="15">
      <c r="A177" s="117"/>
    </row>
    <row r="178" ht="15">
      <c r="A178" s="117"/>
    </row>
    <row r="179" ht="15">
      <c r="A179" s="117"/>
    </row>
    <row r="180" ht="15">
      <c r="A180" s="117"/>
    </row>
    <row r="181" ht="15">
      <c r="A181" s="117"/>
    </row>
    <row r="182" ht="15">
      <c r="A182" s="117"/>
    </row>
    <row r="183" ht="15">
      <c r="A183" s="117"/>
    </row>
    <row r="184" ht="15">
      <c r="A184" s="117"/>
    </row>
    <row r="185" ht="15">
      <c r="A185" s="117"/>
    </row>
    <row r="186" ht="15">
      <c r="A186" s="117"/>
    </row>
    <row r="187" ht="15">
      <c r="A187" s="117"/>
    </row>
    <row r="188" ht="15">
      <c r="A188" s="117"/>
    </row>
    <row r="189" ht="15">
      <c r="A189" s="117"/>
    </row>
    <row r="190" ht="15">
      <c r="A190" s="117"/>
    </row>
    <row r="191" ht="15">
      <c r="A191" s="117"/>
    </row>
    <row r="192" ht="15">
      <c r="A192" s="117"/>
    </row>
    <row r="193" ht="15">
      <c r="A193" s="117"/>
    </row>
    <row r="194" ht="15">
      <c r="A194" s="117"/>
    </row>
    <row r="195" ht="15">
      <c r="A195" s="117"/>
    </row>
    <row r="196" ht="15">
      <c r="A196" s="117"/>
    </row>
    <row r="197" ht="15">
      <c r="A197" s="117"/>
    </row>
    <row r="198" ht="15">
      <c r="A198" s="117"/>
    </row>
    <row r="199" ht="15">
      <c r="A199" s="117"/>
    </row>
    <row r="200" ht="15">
      <c r="A200" s="117"/>
    </row>
    <row r="201" ht="15">
      <c r="A201" s="117"/>
    </row>
    <row r="202" ht="15">
      <c r="A202" s="117"/>
    </row>
    <row r="203" ht="15">
      <c r="A203" s="117"/>
    </row>
    <row r="204" ht="15">
      <c r="A204" s="117"/>
    </row>
    <row r="205" ht="15">
      <c r="A205" s="117"/>
    </row>
    <row r="206" ht="15">
      <c r="A206" s="117"/>
    </row>
    <row r="207" ht="15">
      <c r="A207" s="117"/>
    </row>
    <row r="208" ht="15">
      <c r="A208" s="117"/>
    </row>
    <row r="209" ht="15">
      <c r="A209" s="117"/>
    </row>
    <row r="210" ht="15">
      <c r="A210" s="117"/>
    </row>
    <row r="211" ht="15">
      <c r="A211" s="117"/>
    </row>
    <row r="212" ht="15">
      <c r="A212" s="117"/>
    </row>
    <row r="213" ht="15">
      <c r="A213" s="117"/>
    </row>
    <row r="214" ht="15">
      <c r="A214" s="117"/>
    </row>
    <row r="215" ht="15">
      <c r="A215" s="117"/>
    </row>
    <row r="216" ht="15">
      <c r="A216" s="117"/>
    </row>
    <row r="217" ht="15">
      <c r="A217" s="117"/>
    </row>
    <row r="218" ht="15">
      <c r="A218" s="117"/>
    </row>
    <row r="219" ht="15">
      <c r="A219" s="117"/>
    </row>
    <row r="220" ht="15">
      <c r="A220" s="117"/>
    </row>
    <row r="221" ht="15">
      <c r="A221" s="117"/>
    </row>
    <row r="222" ht="15">
      <c r="A222" s="117"/>
    </row>
    <row r="223" ht="15">
      <c r="A223" s="117"/>
    </row>
    <row r="224" ht="15">
      <c r="A224" s="117"/>
    </row>
    <row r="225" ht="15">
      <c r="A225" s="117"/>
    </row>
    <row r="226" ht="15">
      <c r="A226" s="117"/>
    </row>
    <row r="227" ht="15">
      <c r="A227" s="117"/>
    </row>
    <row r="228" ht="15">
      <c r="A228" s="117"/>
    </row>
    <row r="229" ht="15">
      <c r="A229" s="117"/>
    </row>
    <row r="230" ht="15">
      <c r="A230" s="117"/>
    </row>
    <row r="231" ht="15">
      <c r="A231" s="117"/>
    </row>
    <row r="232" ht="15">
      <c r="A232" s="117"/>
    </row>
    <row r="233" ht="15">
      <c r="A233" s="117"/>
    </row>
    <row r="234" ht="15">
      <c r="A234" s="117"/>
    </row>
    <row r="235" ht="15">
      <c r="A235" s="117"/>
    </row>
    <row r="236" ht="15">
      <c r="A236" s="117"/>
    </row>
    <row r="237" ht="15">
      <c r="A237" s="117"/>
    </row>
    <row r="238" ht="15">
      <c r="A238" s="117"/>
    </row>
    <row r="239" ht="15">
      <c r="A239" s="117"/>
    </row>
    <row r="240" ht="15">
      <c r="A240" s="117"/>
    </row>
    <row r="241" ht="15">
      <c r="A241" s="117"/>
    </row>
    <row r="242" ht="15">
      <c r="A242" s="117"/>
    </row>
    <row r="243" ht="15">
      <c r="A243" s="117"/>
    </row>
    <row r="244" ht="15">
      <c r="A244" s="117"/>
    </row>
    <row r="245" ht="15">
      <c r="A245" s="117"/>
    </row>
    <row r="246" ht="15">
      <c r="A246" s="117"/>
    </row>
    <row r="247" ht="15">
      <c r="A247" s="117"/>
    </row>
    <row r="248" ht="15">
      <c r="A248" s="117"/>
    </row>
    <row r="249" ht="15">
      <c r="A249" s="117"/>
    </row>
    <row r="250" ht="15">
      <c r="A250" s="117"/>
    </row>
    <row r="251" ht="15">
      <c r="A251" s="117"/>
    </row>
    <row r="252" ht="15">
      <c r="A252" s="117"/>
    </row>
    <row r="253" ht="15">
      <c r="A253" s="117"/>
    </row>
    <row r="254" ht="15">
      <c r="A254" s="117"/>
    </row>
    <row r="255" ht="15">
      <c r="A255" s="117"/>
    </row>
    <row r="256" ht="15">
      <c r="A256" s="117"/>
    </row>
    <row r="257" ht="15">
      <c r="A257" s="117"/>
    </row>
    <row r="258" ht="15">
      <c r="A258" s="117"/>
    </row>
    <row r="259" ht="15">
      <c r="A259" s="117"/>
    </row>
    <row r="260" ht="15">
      <c r="A260" s="117"/>
    </row>
    <row r="261" ht="15">
      <c r="A261" s="117"/>
    </row>
    <row r="262" ht="15">
      <c r="A262" s="117"/>
    </row>
    <row r="263" ht="15">
      <c r="A263" s="117"/>
    </row>
    <row r="264" ht="15">
      <c r="A264" s="117"/>
    </row>
    <row r="265" ht="15">
      <c r="A265" s="117"/>
    </row>
    <row r="266" ht="15">
      <c r="A266" s="117"/>
    </row>
    <row r="267" ht="15">
      <c r="A267" s="117"/>
    </row>
    <row r="268" ht="15">
      <c r="A268" s="117"/>
    </row>
  </sheetData>
  <sheetProtection selectLockedCells="1" selectUnlockedCells="1"/>
  <mergeCells count="49">
    <mergeCell ref="A2:H2"/>
    <mergeCell ref="A4:A5"/>
    <mergeCell ref="B4:B5"/>
    <mergeCell ref="C4:C5"/>
    <mergeCell ref="D4:D5"/>
    <mergeCell ref="E4:H4"/>
    <mergeCell ref="A11:A12"/>
    <mergeCell ref="B11:B12"/>
    <mergeCell ref="C11:C12"/>
    <mergeCell ref="D11:D12"/>
    <mergeCell ref="E11:E12"/>
    <mergeCell ref="F11:F12"/>
    <mergeCell ref="G11:G12"/>
    <mergeCell ref="H11:H12"/>
    <mergeCell ref="A24:A25"/>
    <mergeCell ref="B24:B25"/>
    <mergeCell ref="C24:C25"/>
    <mergeCell ref="D24:D25"/>
    <mergeCell ref="E24:E25"/>
    <mergeCell ref="F24:F25"/>
    <mergeCell ref="G24:G25"/>
    <mergeCell ref="H24:H25"/>
    <mergeCell ref="A27:A28"/>
    <mergeCell ref="B27:B28"/>
    <mergeCell ref="C27:C28"/>
    <mergeCell ref="D27:D28"/>
    <mergeCell ref="E27:E28"/>
    <mergeCell ref="F27:F28"/>
    <mergeCell ref="G27:G28"/>
    <mergeCell ref="H27:H28"/>
    <mergeCell ref="B42:B43"/>
    <mergeCell ref="C42:C43"/>
    <mergeCell ref="A44:A47"/>
    <mergeCell ref="B44:B47"/>
    <mergeCell ref="C44:C47"/>
    <mergeCell ref="A68:A72"/>
    <mergeCell ref="B68:B72"/>
    <mergeCell ref="C68:C72"/>
    <mergeCell ref="C85:C88"/>
    <mergeCell ref="C90:C108"/>
    <mergeCell ref="A112:A113"/>
    <mergeCell ref="B112:B113"/>
    <mergeCell ref="C112:C113"/>
    <mergeCell ref="A114:A116"/>
    <mergeCell ref="B114:B116"/>
    <mergeCell ref="C114:C116"/>
    <mergeCell ref="A133:H133"/>
    <mergeCell ref="A134:H134"/>
    <mergeCell ref="A135:H135"/>
  </mergeCells>
  <printOptions/>
  <pageMargins left="0.23055555555555557" right="0.39375" top="0.39375" bottom="0.39375"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22"/>
    <pageSetUpPr fitToPage="1"/>
  </sheetPr>
  <dimension ref="A2:H186"/>
  <sheetViews>
    <sheetView zoomScale="70" zoomScaleNormal="70" workbookViewId="0" topLeftCell="A68">
      <selection activeCell="E82" sqref="E82"/>
    </sheetView>
  </sheetViews>
  <sheetFormatPr defaultColWidth="9.00390625" defaultRowHeight="12.75"/>
  <cols>
    <col min="1" max="1" width="75.75390625" style="25" customWidth="1"/>
    <col min="2" max="2" width="6.875" style="25" customWidth="1"/>
    <col min="3" max="3" width="12.875" style="25" customWidth="1"/>
    <col min="4" max="4" width="10.875" style="25" customWidth="1"/>
    <col min="5" max="5" width="26.00390625" style="25" customWidth="1"/>
    <col min="6" max="7" width="25.50390625" style="25" customWidth="1"/>
    <col min="8" max="8" width="9.75390625" style="25" customWidth="1"/>
    <col min="9" max="16384" width="8.875" style="25" customWidth="1"/>
  </cols>
  <sheetData>
    <row r="2" spans="1:8" ht="24" customHeight="1">
      <c r="A2" s="26" t="s">
        <v>173</v>
      </c>
      <c r="B2" s="26"/>
      <c r="C2" s="26"/>
      <c r="D2" s="26"/>
      <c r="E2" s="26"/>
      <c r="F2" s="26"/>
      <c r="G2" s="26"/>
      <c r="H2" s="26"/>
    </row>
    <row r="4" spans="1:8" ht="12.75" customHeight="1">
      <c r="A4" s="27" t="s">
        <v>45</v>
      </c>
      <c r="B4" s="28" t="s">
        <v>46</v>
      </c>
      <c r="C4" s="28" t="s">
        <v>47</v>
      </c>
      <c r="D4" s="28" t="s">
        <v>48</v>
      </c>
      <c r="E4" s="27" t="s">
        <v>49</v>
      </c>
      <c r="F4" s="27"/>
      <c r="G4" s="27"/>
      <c r="H4" s="27"/>
    </row>
    <row r="5" spans="1:8" ht="63" customHeight="1">
      <c r="A5" s="27"/>
      <c r="B5" s="27"/>
      <c r="C5" s="27"/>
      <c r="D5" s="28"/>
      <c r="E5" s="118" t="s">
        <v>50</v>
      </c>
      <c r="F5" s="118" t="s">
        <v>51</v>
      </c>
      <c r="G5" s="118" t="s">
        <v>52</v>
      </c>
      <c r="H5" s="28" t="s">
        <v>53</v>
      </c>
    </row>
    <row r="6" spans="1:8" ht="15.75">
      <c r="A6" s="119">
        <v>1</v>
      </c>
      <c r="B6" s="29">
        <v>2</v>
      </c>
      <c r="C6" s="29">
        <v>3</v>
      </c>
      <c r="D6" s="29">
        <v>4</v>
      </c>
      <c r="E6" s="120">
        <v>5</v>
      </c>
      <c r="F6" s="120">
        <v>6</v>
      </c>
      <c r="G6" s="120">
        <v>7</v>
      </c>
      <c r="H6" s="29">
        <v>8</v>
      </c>
    </row>
    <row r="7" spans="1:8" ht="15.75">
      <c r="A7" s="30" t="s">
        <v>54</v>
      </c>
      <c r="B7" s="31" t="s">
        <v>55</v>
      </c>
      <c r="C7" s="32" t="s">
        <v>56</v>
      </c>
      <c r="D7" s="32" t="s">
        <v>56</v>
      </c>
      <c r="E7" s="91"/>
      <c r="F7" s="91"/>
      <c r="G7" s="91"/>
      <c r="H7" s="121"/>
    </row>
    <row r="8" spans="1:8" ht="15.75">
      <c r="A8" s="30" t="s">
        <v>57</v>
      </c>
      <c r="B8" s="35" t="s">
        <v>58</v>
      </c>
      <c r="C8" s="27" t="s">
        <v>56</v>
      </c>
      <c r="D8" s="27" t="s">
        <v>56</v>
      </c>
      <c r="E8" s="44"/>
      <c r="F8" s="44"/>
      <c r="G8" s="44"/>
      <c r="H8" s="122"/>
    </row>
    <row r="9" spans="1:8" ht="15.75">
      <c r="A9" s="93" t="s">
        <v>59</v>
      </c>
      <c r="B9" s="39" t="s">
        <v>60</v>
      </c>
      <c r="C9" s="40" t="s">
        <v>56</v>
      </c>
      <c r="D9" s="40" t="s">
        <v>56</v>
      </c>
      <c r="E9" s="33">
        <f>SUM(E26)</f>
        <v>10244197.14</v>
      </c>
      <c r="F9" s="33">
        <v>6168961.14</v>
      </c>
      <c r="G9" s="33">
        <v>6485475.59</v>
      </c>
      <c r="H9" s="123">
        <f>H10+H13+H23+H26+H31+H34</f>
        <v>0</v>
      </c>
    </row>
    <row r="10" spans="1:8" ht="24.75">
      <c r="A10" s="94" t="s">
        <v>61</v>
      </c>
      <c r="B10" s="35" t="s">
        <v>62</v>
      </c>
      <c r="C10" s="27">
        <v>120</v>
      </c>
      <c r="D10" s="27" t="s">
        <v>56</v>
      </c>
      <c r="E10" s="44">
        <f>E11</f>
        <v>0</v>
      </c>
      <c r="F10" s="44">
        <f>F11</f>
        <v>0</v>
      </c>
      <c r="G10" s="44">
        <f>G11</f>
        <v>0</v>
      </c>
      <c r="H10" s="124">
        <f>H11</f>
        <v>0</v>
      </c>
    </row>
    <row r="11" spans="1:8" ht="12.75" customHeight="1">
      <c r="A11" s="94" t="s">
        <v>63</v>
      </c>
      <c r="B11" s="35" t="s">
        <v>64</v>
      </c>
      <c r="C11" s="27">
        <v>120</v>
      </c>
      <c r="D11" s="95"/>
      <c r="E11" s="46"/>
      <c r="F11" s="46"/>
      <c r="G11" s="46"/>
      <c r="H11" s="125"/>
    </row>
    <row r="12" spans="1:8" ht="14.25">
      <c r="A12" s="94"/>
      <c r="B12" s="35"/>
      <c r="C12" s="27"/>
      <c r="D12" s="27"/>
      <c r="E12" s="46"/>
      <c r="F12" s="46"/>
      <c r="G12" s="46"/>
      <c r="H12" s="125"/>
    </row>
    <row r="13" spans="1:8" ht="15.75">
      <c r="A13" s="96" t="s">
        <v>65</v>
      </c>
      <c r="B13" s="35" t="s">
        <v>66</v>
      </c>
      <c r="C13" s="27">
        <v>130</v>
      </c>
      <c r="D13" s="27" t="s">
        <v>56</v>
      </c>
      <c r="E13" s="44">
        <f>E14+E15+E16</f>
        <v>0</v>
      </c>
      <c r="F13" s="44">
        <f>F14+F15+F16</f>
        <v>0</v>
      </c>
      <c r="G13" s="44">
        <f>G14+G15+G16</f>
        <v>0</v>
      </c>
      <c r="H13" s="124">
        <f>H14+H15+H16</f>
        <v>0</v>
      </c>
    </row>
    <row r="14" spans="1:8" ht="53.25" customHeight="1">
      <c r="A14" s="94" t="s">
        <v>67</v>
      </c>
      <c r="B14" s="35" t="s">
        <v>68</v>
      </c>
      <c r="C14" s="27">
        <v>130</v>
      </c>
      <c r="D14" s="50"/>
      <c r="E14" s="44"/>
      <c r="F14" s="44"/>
      <c r="G14" s="44"/>
      <c r="H14" s="122"/>
    </row>
    <row r="15" spans="1:8" ht="24.75">
      <c r="A15" s="94" t="s">
        <v>69</v>
      </c>
      <c r="B15" s="35" t="s">
        <v>70</v>
      </c>
      <c r="C15" s="27">
        <v>130</v>
      </c>
      <c r="D15" s="50"/>
      <c r="E15" s="44"/>
      <c r="F15" s="44"/>
      <c r="G15" s="44"/>
      <c r="H15" s="122"/>
    </row>
    <row r="16" spans="1:8" ht="36">
      <c r="A16" s="94" t="s">
        <v>71</v>
      </c>
      <c r="B16" s="35" t="s">
        <v>72</v>
      </c>
      <c r="C16" s="27">
        <v>130</v>
      </c>
      <c r="D16" s="50"/>
      <c r="E16" s="44">
        <f>E17+E18+E19+E20</f>
        <v>0</v>
      </c>
      <c r="F16" s="44">
        <f>F17+F18+F19+F20</f>
        <v>0</v>
      </c>
      <c r="G16" s="44">
        <f>G17+G18+G19+G20</f>
        <v>0</v>
      </c>
      <c r="H16" s="124">
        <f>H17+H18+H19+H20</f>
        <v>0</v>
      </c>
    </row>
    <row r="17" spans="1:8" ht="24.75">
      <c r="A17" s="94" t="s">
        <v>169</v>
      </c>
      <c r="B17" s="35"/>
      <c r="C17" s="27"/>
      <c r="D17" s="50"/>
      <c r="E17" s="44"/>
      <c r="F17" s="44"/>
      <c r="G17" s="44"/>
      <c r="H17" s="122"/>
    </row>
    <row r="18" spans="1:8" ht="15.75">
      <c r="A18" s="94" t="s">
        <v>170</v>
      </c>
      <c r="B18" s="35"/>
      <c r="C18" s="27"/>
      <c r="D18" s="50"/>
      <c r="E18" s="44"/>
      <c r="F18" s="44"/>
      <c r="G18" s="44"/>
      <c r="H18" s="122"/>
    </row>
    <row r="19" spans="1:8" ht="15.75">
      <c r="A19" s="94"/>
      <c r="B19" s="35"/>
      <c r="C19" s="27"/>
      <c r="D19" s="50"/>
      <c r="E19" s="44"/>
      <c r="F19" s="44"/>
      <c r="G19" s="44"/>
      <c r="H19" s="122"/>
    </row>
    <row r="20" spans="1:8" ht="15.75">
      <c r="A20" s="30"/>
      <c r="B20" s="35"/>
      <c r="C20" s="50"/>
      <c r="D20" s="50"/>
      <c r="E20" s="44"/>
      <c r="F20" s="44"/>
      <c r="G20" s="44"/>
      <c r="H20" s="122"/>
    </row>
    <row r="21" spans="1:8" ht="15.75">
      <c r="A21" s="96" t="s">
        <v>76</v>
      </c>
      <c r="B21" s="35" t="s">
        <v>77</v>
      </c>
      <c r="C21" s="51">
        <v>130</v>
      </c>
      <c r="D21" s="50"/>
      <c r="E21" s="44"/>
      <c r="F21" s="44"/>
      <c r="G21" s="44"/>
      <c r="H21" s="122"/>
    </row>
    <row r="22" spans="1:8" ht="15.75">
      <c r="A22" s="96" t="s">
        <v>78</v>
      </c>
      <c r="B22" s="35" t="s">
        <v>79</v>
      </c>
      <c r="C22" s="51">
        <v>130</v>
      </c>
      <c r="D22" s="50"/>
      <c r="E22" s="44"/>
      <c r="F22" s="44"/>
      <c r="G22" s="44"/>
      <c r="H22" s="122"/>
    </row>
    <row r="23" spans="1:8" ht="15.75">
      <c r="A23" s="97" t="s">
        <v>80</v>
      </c>
      <c r="B23" s="98" t="s">
        <v>81</v>
      </c>
      <c r="C23" s="57">
        <v>140</v>
      </c>
      <c r="D23" s="57" t="s">
        <v>56</v>
      </c>
      <c r="E23" s="61">
        <f>E24</f>
        <v>0</v>
      </c>
      <c r="F23" s="61">
        <f>F24</f>
        <v>0</v>
      </c>
      <c r="G23" s="61">
        <f>G24</f>
        <v>0</v>
      </c>
      <c r="H23" s="124">
        <f>H24</f>
        <v>0</v>
      </c>
    </row>
    <row r="24" spans="1:8" ht="9" customHeight="1">
      <c r="A24" s="100" t="s">
        <v>82</v>
      </c>
      <c r="B24" s="56">
        <v>1310</v>
      </c>
      <c r="C24" s="57">
        <v>140</v>
      </c>
      <c r="D24" s="57"/>
      <c r="E24" s="61"/>
      <c r="F24" s="61"/>
      <c r="G24" s="61"/>
      <c r="H24" s="126"/>
    </row>
    <row r="25" spans="1:8" ht="15" customHeight="1">
      <c r="A25" s="100"/>
      <c r="B25" s="56"/>
      <c r="C25" s="57"/>
      <c r="D25" s="57"/>
      <c r="E25" s="61"/>
      <c r="F25" s="61"/>
      <c r="G25" s="61"/>
      <c r="H25" s="126"/>
    </row>
    <row r="26" spans="1:8" ht="15.75">
      <c r="A26" s="97" t="s">
        <v>83</v>
      </c>
      <c r="B26" s="56">
        <v>1400</v>
      </c>
      <c r="C26" s="57">
        <v>150</v>
      </c>
      <c r="D26" s="57" t="s">
        <v>56</v>
      </c>
      <c r="E26" s="61">
        <f>E27+E29+E30</f>
        <v>10244197.14</v>
      </c>
      <c r="F26" s="61">
        <f>F27+F29+F30</f>
        <v>6168961.14</v>
      </c>
      <c r="G26" s="61">
        <f>G27+G29+G30</f>
        <v>6485475.59</v>
      </c>
      <c r="H26" s="124">
        <f>H27+H29+H30</f>
        <v>0</v>
      </c>
    </row>
    <row r="27" spans="1:8" ht="12.75" customHeight="1">
      <c r="A27" s="102" t="s">
        <v>84</v>
      </c>
      <c r="B27" s="56">
        <v>1410</v>
      </c>
      <c r="C27" s="57">
        <v>150</v>
      </c>
      <c r="D27" s="103"/>
      <c r="E27" s="61">
        <v>10244197.14</v>
      </c>
      <c r="F27" s="61">
        <v>6168961.14</v>
      </c>
      <c r="G27" s="61">
        <v>6485475.59</v>
      </c>
      <c r="H27" s="124"/>
    </row>
    <row r="28" spans="1:8" ht="14.25">
      <c r="A28" s="102"/>
      <c r="B28" s="56"/>
      <c r="C28" s="57"/>
      <c r="D28" s="103"/>
      <c r="E28" s="61"/>
      <c r="F28" s="61"/>
      <c r="G28" s="61"/>
      <c r="H28" s="124"/>
    </row>
    <row r="29" spans="1:8" ht="15.75">
      <c r="A29" s="97" t="s">
        <v>85</v>
      </c>
      <c r="B29" s="56">
        <v>1420</v>
      </c>
      <c r="C29" s="57">
        <v>150</v>
      </c>
      <c r="D29" s="103"/>
      <c r="E29" s="61"/>
      <c r="F29" s="61"/>
      <c r="G29" s="61"/>
      <c r="H29" s="127"/>
    </row>
    <row r="30" spans="1:8" ht="15.75">
      <c r="A30" s="55"/>
      <c r="B30" s="56"/>
      <c r="C30" s="57"/>
      <c r="D30" s="103"/>
      <c r="E30" s="61"/>
      <c r="F30" s="61"/>
      <c r="G30" s="61"/>
      <c r="H30" s="127"/>
    </row>
    <row r="31" spans="1:8" ht="15.75">
      <c r="A31" s="97" t="s">
        <v>86</v>
      </c>
      <c r="B31" s="56">
        <v>1500</v>
      </c>
      <c r="C31" s="57">
        <v>180</v>
      </c>
      <c r="D31" s="57" t="s">
        <v>56</v>
      </c>
      <c r="E31" s="61">
        <f>E32+E33</f>
        <v>0</v>
      </c>
      <c r="F31" s="61">
        <f>F32+F33</f>
        <v>0</v>
      </c>
      <c r="G31" s="61">
        <f>G32+G33</f>
        <v>0</v>
      </c>
      <c r="H31" s="124">
        <f>H32+H33</f>
        <v>0</v>
      </c>
    </row>
    <row r="32" spans="1:8" ht="13.5" customHeight="1">
      <c r="A32" s="105" t="s">
        <v>87</v>
      </c>
      <c r="B32" s="56"/>
      <c r="C32" s="57"/>
      <c r="D32" s="65"/>
      <c r="E32" s="61"/>
      <c r="F32" s="61"/>
      <c r="G32" s="61"/>
      <c r="H32" s="122"/>
    </row>
    <row r="33" spans="1:8" ht="15.75">
      <c r="A33" s="55"/>
      <c r="B33" s="64"/>
      <c r="C33" s="65"/>
      <c r="D33" s="65"/>
      <c r="E33" s="61"/>
      <c r="F33" s="61"/>
      <c r="G33" s="61"/>
      <c r="H33" s="122"/>
    </row>
    <row r="34" spans="1:8" ht="15.75">
      <c r="A34" s="97" t="s">
        <v>88</v>
      </c>
      <c r="B34" s="56">
        <v>1900</v>
      </c>
      <c r="C34" s="57" t="s">
        <v>56</v>
      </c>
      <c r="D34" s="57" t="s">
        <v>56</v>
      </c>
      <c r="E34" s="61">
        <f>E35+E37</f>
        <v>0</v>
      </c>
      <c r="F34" s="61">
        <f>F35+F37</f>
        <v>0</v>
      </c>
      <c r="G34" s="61">
        <f>G35+G37</f>
        <v>0</v>
      </c>
      <c r="H34" s="124">
        <f>H35</f>
        <v>0</v>
      </c>
    </row>
    <row r="35" spans="1:8" ht="36">
      <c r="A35" s="102" t="s">
        <v>89</v>
      </c>
      <c r="B35" s="56">
        <v>1910</v>
      </c>
      <c r="C35" s="57">
        <v>440</v>
      </c>
      <c r="D35" s="65"/>
      <c r="E35" s="61"/>
      <c r="F35" s="61"/>
      <c r="G35" s="61"/>
      <c r="H35" s="122"/>
    </row>
    <row r="36" spans="1:8" ht="15.75">
      <c r="A36" s="55"/>
      <c r="B36" s="64"/>
      <c r="C36" s="65"/>
      <c r="D36" s="65"/>
      <c r="E36" s="61"/>
      <c r="F36" s="61"/>
      <c r="G36" s="61"/>
      <c r="H36" s="122"/>
    </row>
    <row r="37" spans="1:8" ht="15.75">
      <c r="A37" s="97" t="s">
        <v>90</v>
      </c>
      <c r="B37" s="56">
        <v>1980</v>
      </c>
      <c r="C37" s="57" t="s">
        <v>56</v>
      </c>
      <c r="D37" s="57" t="s">
        <v>56</v>
      </c>
      <c r="E37" s="61">
        <f>E38</f>
        <v>0</v>
      </c>
      <c r="F37" s="61">
        <f>F38</f>
        <v>0</v>
      </c>
      <c r="G37" s="61">
        <f>G38</f>
        <v>0</v>
      </c>
      <c r="H37" s="124">
        <f>H38</f>
        <v>0</v>
      </c>
    </row>
    <row r="38" spans="1:8" ht="36">
      <c r="A38" s="102" t="s">
        <v>91</v>
      </c>
      <c r="B38" s="56">
        <v>1981</v>
      </c>
      <c r="C38" s="57">
        <v>510</v>
      </c>
      <c r="D38" s="65"/>
      <c r="E38" s="61"/>
      <c r="F38" s="61"/>
      <c r="G38" s="61"/>
      <c r="H38" s="126" t="s">
        <v>56</v>
      </c>
    </row>
    <row r="39" spans="1:8" ht="15.75">
      <c r="A39" s="55"/>
      <c r="B39" s="64"/>
      <c r="C39" s="65"/>
      <c r="D39" s="65"/>
      <c r="E39" s="61"/>
      <c r="F39" s="61"/>
      <c r="G39" s="61"/>
      <c r="H39" s="122"/>
    </row>
    <row r="40" spans="1:8" ht="15.75">
      <c r="A40" s="106" t="s">
        <v>92</v>
      </c>
      <c r="B40" s="67">
        <v>2000</v>
      </c>
      <c r="C40" s="68" t="s">
        <v>56</v>
      </c>
      <c r="D40" s="68" t="s">
        <v>56</v>
      </c>
      <c r="E40" s="61">
        <f>E41+E58+E65+E73+E80+E82</f>
        <v>10244197.14</v>
      </c>
      <c r="F40" s="61">
        <f>F41+F58+F65+F73+F80+F82</f>
        <v>6168961.140000001</v>
      </c>
      <c r="G40" s="61">
        <f>G41+G58+G65+G73+G80+G82</f>
        <v>6485475.59</v>
      </c>
      <c r="H40" s="124">
        <f>H82</f>
        <v>0</v>
      </c>
    </row>
    <row r="41" spans="1:8" ht="24.75">
      <c r="A41" s="102" t="s">
        <v>93</v>
      </c>
      <c r="B41" s="56">
        <v>2100</v>
      </c>
      <c r="C41" s="57" t="s">
        <v>56</v>
      </c>
      <c r="D41" s="57" t="s">
        <v>56</v>
      </c>
      <c r="E41" s="61">
        <f>E42+E43+E44+E45+E46+E47+E48+E49+E52+E54+E55+E53</f>
        <v>2892657.14</v>
      </c>
      <c r="F41" s="61">
        <f>F42+F43+F44+F45+F46+F47+F48+F49+F52+F54+F55+F53</f>
        <v>3020057.14</v>
      </c>
      <c r="G41" s="61">
        <f>G42+G43+G44+G45+G46+G47+G48+G49+G52+G54+G55+G53</f>
        <v>3227379.5900000003</v>
      </c>
      <c r="H41" s="126" t="s">
        <v>56</v>
      </c>
    </row>
    <row r="42" spans="1:8" ht="24.75">
      <c r="A42" s="102" t="s">
        <v>94</v>
      </c>
      <c r="B42" s="56">
        <v>2110</v>
      </c>
      <c r="C42" s="57">
        <v>111</v>
      </c>
      <c r="D42" s="57">
        <v>211</v>
      </c>
      <c r="E42" s="61">
        <f>1806960-5400</f>
        <v>1801560</v>
      </c>
      <c r="F42" s="61">
        <v>1806956.33</v>
      </c>
      <c r="G42" s="61">
        <v>1966190.16</v>
      </c>
      <c r="H42" s="126" t="s">
        <v>56</v>
      </c>
    </row>
    <row r="43" spans="1:8" ht="15.75">
      <c r="A43" s="102" t="s">
        <v>95</v>
      </c>
      <c r="B43" s="56"/>
      <c r="C43" s="57"/>
      <c r="D43" s="57">
        <v>266</v>
      </c>
      <c r="E43" s="61">
        <v>7000</v>
      </c>
      <c r="F43" s="61"/>
      <c r="G43" s="61"/>
      <c r="H43" s="126"/>
    </row>
    <row r="44" spans="1:8" ht="15.75">
      <c r="A44" s="108" t="s">
        <v>96</v>
      </c>
      <c r="B44" s="56">
        <v>2120</v>
      </c>
      <c r="C44" s="57">
        <v>112</v>
      </c>
      <c r="D44" s="57">
        <v>212</v>
      </c>
      <c r="E44" s="61"/>
      <c r="F44" s="61"/>
      <c r="G44" s="61"/>
      <c r="H44" s="126" t="s">
        <v>56</v>
      </c>
    </row>
    <row r="45" spans="1:8" ht="15.75">
      <c r="A45" s="108"/>
      <c r="B45" s="56"/>
      <c r="C45" s="57"/>
      <c r="D45" s="57">
        <v>222</v>
      </c>
      <c r="E45" s="61">
        <v>540000</v>
      </c>
      <c r="F45" s="61">
        <v>667400</v>
      </c>
      <c r="G45" s="61">
        <v>667400</v>
      </c>
      <c r="H45" s="126"/>
    </row>
    <row r="46" spans="1:8" ht="15.75">
      <c r="A46" s="108"/>
      <c r="B46" s="56"/>
      <c r="C46" s="57"/>
      <c r="D46" s="57">
        <v>226</v>
      </c>
      <c r="E46" s="61"/>
      <c r="F46" s="61"/>
      <c r="G46" s="61"/>
      <c r="H46" s="126"/>
    </row>
    <row r="47" spans="1:8" ht="15.75">
      <c r="A47" s="108"/>
      <c r="B47" s="56"/>
      <c r="C47" s="57"/>
      <c r="D47" s="57">
        <v>266</v>
      </c>
      <c r="E47" s="61">
        <v>0</v>
      </c>
      <c r="F47" s="61">
        <v>0</v>
      </c>
      <c r="G47" s="61">
        <v>0</v>
      </c>
      <c r="H47" s="126"/>
    </row>
    <row r="48" spans="1:8" ht="24.75">
      <c r="A48" s="102" t="s">
        <v>97</v>
      </c>
      <c r="B48" s="56">
        <v>2130</v>
      </c>
      <c r="C48" s="57">
        <v>113</v>
      </c>
      <c r="D48" s="65"/>
      <c r="E48" s="61"/>
      <c r="F48" s="61"/>
      <c r="G48" s="61"/>
      <c r="H48" s="126" t="s">
        <v>56</v>
      </c>
    </row>
    <row r="49" spans="1:8" ht="24.75">
      <c r="A49" s="102" t="s">
        <v>98</v>
      </c>
      <c r="B49" s="56">
        <v>2140</v>
      </c>
      <c r="C49" s="57">
        <v>119</v>
      </c>
      <c r="D49" s="57" t="s">
        <v>56</v>
      </c>
      <c r="E49" s="61">
        <f>E50+E51</f>
        <v>544097.14</v>
      </c>
      <c r="F49" s="61">
        <f>F50+F51</f>
        <v>545700.81</v>
      </c>
      <c r="G49" s="61">
        <f>G50+G51</f>
        <v>593789.43</v>
      </c>
      <c r="H49" s="126" t="s">
        <v>56</v>
      </c>
    </row>
    <row r="50" spans="1:8" ht="24.75">
      <c r="A50" s="102" t="s">
        <v>99</v>
      </c>
      <c r="B50" s="56">
        <v>2141</v>
      </c>
      <c r="C50" s="57">
        <v>119</v>
      </c>
      <c r="D50" s="57">
        <v>213</v>
      </c>
      <c r="E50" s="61">
        <f>545697.14-1600</f>
        <v>544097.14</v>
      </c>
      <c r="F50" s="61">
        <v>545700.81</v>
      </c>
      <c r="G50" s="61">
        <v>593789.43</v>
      </c>
      <c r="H50" s="126" t="s">
        <v>56</v>
      </c>
    </row>
    <row r="51" spans="1:8" ht="15.75">
      <c r="A51" s="97" t="s">
        <v>100</v>
      </c>
      <c r="B51" s="56">
        <v>2142</v>
      </c>
      <c r="C51" s="57">
        <v>119</v>
      </c>
      <c r="D51" s="57">
        <v>213</v>
      </c>
      <c r="E51" s="61"/>
      <c r="F51" s="61"/>
      <c r="G51" s="61"/>
      <c r="H51" s="126" t="s">
        <v>56</v>
      </c>
    </row>
    <row r="52" spans="1:8" ht="15.75">
      <c r="A52" s="97" t="s">
        <v>101</v>
      </c>
      <c r="B52" s="56">
        <v>2150</v>
      </c>
      <c r="C52" s="57">
        <v>131</v>
      </c>
      <c r="D52" s="65"/>
      <c r="E52" s="61"/>
      <c r="F52" s="61"/>
      <c r="G52" s="61"/>
      <c r="H52" s="126" t="s">
        <v>56</v>
      </c>
    </row>
    <row r="53" spans="1:8" ht="26.25" customHeight="1">
      <c r="A53" s="102" t="s">
        <v>102</v>
      </c>
      <c r="B53" s="56">
        <v>2160</v>
      </c>
      <c r="C53" s="57">
        <v>133</v>
      </c>
      <c r="D53" s="65"/>
      <c r="E53" s="61"/>
      <c r="F53" s="61"/>
      <c r="G53" s="61"/>
      <c r="H53" s="126"/>
    </row>
    <row r="54" spans="1:8" ht="15.75">
      <c r="A54" s="97" t="s">
        <v>103</v>
      </c>
      <c r="B54" s="56">
        <v>2170</v>
      </c>
      <c r="C54" s="57">
        <v>134</v>
      </c>
      <c r="D54" s="65"/>
      <c r="E54" s="61"/>
      <c r="F54" s="61"/>
      <c r="G54" s="61"/>
      <c r="H54" s="126" t="s">
        <v>56</v>
      </c>
    </row>
    <row r="55" spans="1:8" ht="27.75" customHeight="1">
      <c r="A55" s="102" t="s">
        <v>104</v>
      </c>
      <c r="B55" s="56">
        <v>2180</v>
      </c>
      <c r="C55" s="57">
        <v>139</v>
      </c>
      <c r="D55" s="57" t="s">
        <v>56</v>
      </c>
      <c r="E55" s="61">
        <f>E56+E57</f>
        <v>0</v>
      </c>
      <c r="F55" s="61">
        <f>F56+F57</f>
        <v>0</v>
      </c>
      <c r="G55" s="61">
        <f>G56+G57</f>
        <v>0</v>
      </c>
      <c r="H55" s="126" t="s">
        <v>56</v>
      </c>
    </row>
    <row r="56" spans="1:8" ht="24.75">
      <c r="A56" s="102" t="s">
        <v>105</v>
      </c>
      <c r="B56" s="56">
        <v>2181</v>
      </c>
      <c r="C56" s="57">
        <v>139</v>
      </c>
      <c r="D56" s="65"/>
      <c r="E56" s="61"/>
      <c r="F56" s="61"/>
      <c r="G56" s="61"/>
      <c r="H56" s="126" t="s">
        <v>56</v>
      </c>
    </row>
    <row r="57" spans="1:8" ht="15.75">
      <c r="A57" s="97" t="s">
        <v>106</v>
      </c>
      <c r="B57" s="56">
        <v>2182</v>
      </c>
      <c r="C57" s="57">
        <v>139</v>
      </c>
      <c r="D57" s="65"/>
      <c r="E57" s="61"/>
      <c r="F57" s="61"/>
      <c r="G57" s="61"/>
      <c r="H57" s="126" t="s">
        <v>56</v>
      </c>
    </row>
    <row r="58" spans="1:8" ht="15.75">
      <c r="A58" s="97" t="s">
        <v>107</v>
      </c>
      <c r="B58" s="56">
        <v>2200</v>
      </c>
      <c r="C58" s="57">
        <v>300</v>
      </c>
      <c r="D58" s="57" t="s">
        <v>56</v>
      </c>
      <c r="E58" s="61">
        <f>E59+E62+E63+E64</f>
        <v>842640</v>
      </c>
      <c r="F58" s="61">
        <f>F59+F62+F63+F64</f>
        <v>1051704</v>
      </c>
      <c r="G58" s="61">
        <f>G59+G62+G63+G64</f>
        <v>1093896</v>
      </c>
      <c r="H58" s="126" t="s">
        <v>56</v>
      </c>
    </row>
    <row r="59" spans="1:8" ht="24.75">
      <c r="A59" s="102" t="s">
        <v>108</v>
      </c>
      <c r="B59" s="56">
        <v>2210</v>
      </c>
      <c r="C59" s="57">
        <v>320</v>
      </c>
      <c r="D59" s="57" t="s">
        <v>56</v>
      </c>
      <c r="E59" s="61">
        <f>E60+E61</f>
        <v>842640</v>
      </c>
      <c r="F59" s="61">
        <f>F60+F61</f>
        <v>1051704</v>
      </c>
      <c r="G59" s="61">
        <f>G60+G61</f>
        <v>1093896</v>
      </c>
      <c r="H59" s="126" t="s">
        <v>56</v>
      </c>
    </row>
    <row r="60" spans="1:8" ht="36">
      <c r="A60" s="102" t="s">
        <v>109</v>
      </c>
      <c r="B60" s="56">
        <v>2211</v>
      </c>
      <c r="C60" s="57">
        <v>321</v>
      </c>
      <c r="D60" s="65"/>
      <c r="E60" s="61"/>
      <c r="F60" s="61"/>
      <c r="G60" s="61"/>
      <c r="H60" s="126" t="s">
        <v>56</v>
      </c>
    </row>
    <row r="61" spans="1:8" ht="15.75">
      <c r="A61" s="97" t="s">
        <v>174</v>
      </c>
      <c r="B61" s="73">
        <v>2212</v>
      </c>
      <c r="C61" s="57">
        <v>323</v>
      </c>
      <c r="D61" s="72">
        <v>226</v>
      </c>
      <c r="E61" s="61">
        <v>842640</v>
      </c>
      <c r="F61" s="61">
        <v>1051704</v>
      </c>
      <c r="G61" s="61">
        <v>1093896</v>
      </c>
      <c r="H61" s="128" t="s">
        <v>56</v>
      </c>
    </row>
    <row r="62" spans="1:8" ht="27.75" customHeight="1">
      <c r="A62" s="102" t="s">
        <v>110</v>
      </c>
      <c r="B62" s="56">
        <v>2220</v>
      </c>
      <c r="C62" s="57">
        <v>340</v>
      </c>
      <c r="D62" s="65"/>
      <c r="E62" s="61"/>
      <c r="F62" s="61"/>
      <c r="G62" s="61"/>
      <c r="H62" s="126" t="s">
        <v>56</v>
      </c>
    </row>
    <row r="63" spans="1:8" ht="36">
      <c r="A63" s="102" t="s">
        <v>111</v>
      </c>
      <c r="B63" s="56">
        <v>2230</v>
      </c>
      <c r="C63" s="57">
        <v>350</v>
      </c>
      <c r="D63" s="65"/>
      <c r="E63" s="61"/>
      <c r="F63" s="61"/>
      <c r="G63" s="61"/>
      <c r="H63" s="126" t="s">
        <v>56</v>
      </c>
    </row>
    <row r="64" spans="1:8" ht="15.75">
      <c r="A64" s="97" t="s">
        <v>112</v>
      </c>
      <c r="B64" s="56">
        <v>2240</v>
      </c>
      <c r="C64" s="57">
        <v>360</v>
      </c>
      <c r="D64" s="65"/>
      <c r="E64" s="61"/>
      <c r="F64" s="61"/>
      <c r="G64" s="61"/>
      <c r="H64" s="126" t="s">
        <v>56</v>
      </c>
    </row>
    <row r="65" spans="1:8" ht="15.75">
      <c r="A65" s="97" t="s">
        <v>113</v>
      </c>
      <c r="B65" s="56">
        <v>2300</v>
      </c>
      <c r="C65" s="57">
        <v>850</v>
      </c>
      <c r="D65" s="57" t="s">
        <v>56</v>
      </c>
      <c r="E65" s="61">
        <f>E66+E67+E68+E69+E70+E71+E72</f>
        <v>0</v>
      </c>
      <c r="F65" s="61">
        <f>F66+F67+F68+F69+F70+F71+F72</f>
        <v>0</v>
      </c>
      <c r="G65" s="61">
        <f>G66+G67+G68+G69+G70+G71+G72</f>
        <v>0</v>
      </c>
      <c r="H65" s="126" t="s">
        <v>56</v>
      </c>
    </row>
    <row r="66" spans="1:8" ht="24.75">
      <c r="A66" s="102" t="s">
        <v>114</v>
      </c>
      <c r="B66" s="56">
        <v>2310</v>
      </c>
      <c r="C66" s="57">
        <v>851</v>
      </c>
      <c r="D66" s="57">
        <v>291</v>
      </c>
      <c r="E66" s="61"/>
      <c r="F66" s="61"/>
      <c r="G66" s="61"/>
      <c r="H66" s="126" t="s">
        <v>56</v>
      </c>
    </row>
    <row r="67" spans="1:8" ht="24.75">
      <c r="A67" s="102" t="s">
        <v>115</v>
      </c>
      <c r="B67" s="56">
        <v>2320</v>
      </c>
      <c r="C67" s="57">
        <v>852</v>
      </c>
      <c r="D67" s="57">
        <v>291</v>
      </c>
      <c r="E67" s="61"/>
      <c r="F67" s="61"/>
      <c r="G67" s="61"/>
      <c r="H67" s="126" t="s">
        <v>56</v>
      </c>
    </row>
    <row r="68" spans="1:8" ht="15.75">
      <c r="A68" s="97" t="s">
        <v>116</v>
      </c>
      <c r="B68" s="56">
        <v>2330</v>
      </c>
      <c r="C68" s="57">
        <v>853</v>
      </c>
      <c r="D68" s="57">
        <v>291</v>
      </c>
      <c r="E68" s="61"/>
      <c r="F68" s="61"/>
      <c r="G68" s="61"/>
      <c r="H68" s="126" t="s">
        <v>56</v>
      </c>
    </row>
    <row r="69" spans="1:8" ht="15.75">
      <c r="A69" s="97"/>
      <c r="B69" s="56"/>
      <c r="C69" s="57"/>
      <c r="D69" s="57">
        <v>292</v>
      </c>
      <c r="E69" s="61"/>
      <c r="F69" s="61"/>
      <c r="G69" s="61"/>
      <c r="H69" s="126"/>
    </row>
    <row r="70" spans="1:8" ht="14.25" customHeight="1">
      <c r="A70" s="97"/>
      <c r="B70" s="56"/>
      <c r="C70" s="57"/>
      <c r="D70" s="57">
        <v>293</v>
      </c>
      <c r="E70" s="61"/>
      <c r="F70" s="61"/>
      <c r="G70" s="61"/>
      <c r="H70" s="126"/>
    </row>
    <row r="71" spans="1:8" ht="15.75">
      <c r="A71" s="97"/>
      <c r="B71" s="56"/>
      <c r="C71" s="57"/>
      <c r="D71" s="57">
        <v>295</v>
      </c>
      <c r="E71" s="61"/>
      <c r="F71" s="61"/>
      <c r="G71" s="61"/>
      <c r="H71" s="126"/>
    </row>
    <row r="72" spans="1:8" ht="15.75">
      <c r="A72" s="97"/>
      <c r="B72" s="56"/>
      <c r="C72" s="57"/>
      <c r="D72" s="57">
        <v>296</v>
      </c>
      <c r="E72" s="61"/>
      <c r="F72" s="61"/>
      <c r="G72" s="61"/>
      <c r="H72" s="126"/>
    </row>
    <row r="73" spans="1:8" ht="15.75">
      <c r="A73" s="97" t="s">
        <v>117</v>
      </c>
      <c r="B73" s="56">
        <v>2400</v>
      </c>
      <c r="C73" s="57" t="s">
        <v>56</v>
      </c>
      <c r="D73" s="57" t="s">
        <v>56</v>
      </c>
      <c r="E73" s="61">
        <f>E74+E75+E76+E77+E78+E79</f>
        <v>0</v>
      </c>
      <c r="F73" s="61">
        <f>F74+F75+F76+F77+F78+F79</f>
        <v>0</v>
      </c>
      <c r="G73" s="61">
        <f>G74+G75+G76+G77+G78+G79</f>
        <v>0</v>
      </c>
      <c r="H73" s="126" t="s">
        <v>56</v>
      </c>
    </row>
    <row r="74" spans="1:8" ht="24.75">
      <c r="A74" s="102" t="s">
        <v>118</v>
      </c>
      <c r="B74" s="56">
        <v>2410</v>
      </c>
      <c r="C74" s="57">
        <v>613</v>
      </c>
      <c r="D74" s="65"/>
      <c r="E74" s="61"/>
      <c r="F74" s="61"/>
      <c r="G74" s="61"/>
      <c r="H74" s="126" t="s">
        <v>56</v>
      </c>
    </row>
    <row r="75" spans="1:8" ht="15.75">
      <c r="A75" s="102" t="s">
        <v>119</v>
      </c>
      <c r="B75" s="56">
        <v>2420</v>
      </c>
      <c r="C75" s="57">
        <v>623</v>
      </c>
      <c r="D75" s="65"/>
      <c r="E75" s="61"/>
      <c r="F75" s="61"/>
      <c r="G75" s="61"/>
      <c r="H75" s="126"/>
    </row>
    <row r="76" spans="1:8" ht="24.75">
      <c r="A76" s="102" t="s">
        <v>120</v>
      </c>
      <c r="B76" s="56">
        <v>2430</v>
      </c>
      <c r="C76" s="57">
        <v>634</v>
      </c>
      <c r="D76" s="65"/>
      <c r="E76" s="61"/>
      <c r="F76" s="61"/>
      <c r="G76" s="61"/>
      <c r="H76" s="126"/>
    </row>
    <row r="77" spans="1:8" ht="15.75">
      <c r="A77" s="102" t="s">
        <v>121</v>
      </c>
      <c r="B77" s="56">
        <v>2440</v>
      </c>
      <c r="C77" s="57">
        <v>810</v>
      </c>
      <c r="D77" s="65"/>
      <c r="E77" s="61"/>
      <c r="F77" s="61"/>
      <c r="G77" s="61"/>
      <c r="H77" s="126"/>
    </row>
    <row r="78" spans="1:8" ht="15.75">
      <c r="A78" s="97" t="s">
        <v>122</v>
      </c>
      <c r="B78" s="73">
        <v>2450</v>
      </c>
      <c r="C78" s="57">
        <v>862</v>
      </c>
      <c r="D78" s="65"/>
      <c r="E78" s="61"/>
      <c r="F78" s="61"/>
      <c r="G78" s="61"/>
      <c r="H78" s="126" t="s">
        <v>56</v>
      </c>
    </row>
    <row r="79" spans="1:8" ht="24.75">
      <c r="A79" s="102" t="s">
        <v>123</v>
      </c>
      <c r="B79" s="56">
        <v>2460</v>
      </c>
      <c r="C79" s="57">
        <v>863</v>
      </c>
      <c r="D79" s="65"/>
      <c r="E79" s="61"/>
      <c r="F79" s="61"/>
      <c r="G79" s="61"/>
      <c r="H79" s="126" t="s">
        <v>56</v>
      </c>
    </row>
    <row r="80" spans="1:8" ht="15.75">
      <c r="A80" s="97" t="s">
        <v>124</v>
      </c>
      <c r="B80" s="56">
        <v>2500</v>
      </c>
      <c r="C80" s="57" t="s">
        <v>56</v>
      </c>
      <c r="D80" s="57" t="s">
        <v>56</v>
      </c>
      <c r="E80" s="61">
        <f>E81</f>
        <v>0</v>
      </c>
      <c r="F80" s="61">
        <f>F81</f>
        <v>0</v>
      </c>
      <c r="G80" s="61">
        <f>G81</f>
        <v>0</v>
      </c>
      <c r="H80" s="126" t="s">
        <v>56</v>
      </c>
    </row>
    <row r="81" spans="1:8" ht="24.75">
      <c r="A81" s="102" t="s">
        <v>125</v>
      </c>
      <c r="B81" s="56">
        <v>2520</v>
      </c>
      <c r="C81" s="57">
        <v>831</v>
      </c>
      <c r="D81" s="57">
        <v>296</v>
      </c>
      <c r="E81" s="61"/>
      <c r="F81" s="61"/>
      <c r="G81" s="61"/>
      <c r="H81" s="126" t="s">
        <v>56</v>
      </c>
    </row>
    <row r="82" spans="1:8" ht="15.75">
      <c r="A82" s="55" t="s">
        <v>126</v>
      </c>
      <c r="B82" s="56">
        <v>2600</v>
      </c>
      <c r="C82" s="57" t="s">
        <v>56</v>
      </c>
      <c r="D82" s="57" t="s">
        <v>56</v>
      </c>
      <c r="E82" s="61">
        <f>SUM(E85:E89)</f>
        <v>6508900</v>
      </c>
      <c r="F82" s="61">
        <f>F83+F84+F89+F111+F109</f>
        <v>2097200</v>
      </c>
      <c r="G82" s="61">
        <f>G83+G84+G89+G111+G109</f>
        <v>2164200</v>
      </c>
      <c r="H82" s="129">
        <f>H83+H84+H89+H111+H109</f>
        <v>0</v>
      </c>
    </row>
    <row r="83" spans="1:8" ht="24.75">
      <c r="A83" s="102" t="s">
        <v>127</v>
      </c>
      <c r="B83" s="56">
        <v>2610</v>
      </c>
      <c r="C83" s="57">
        <v>241</v>
      </c>
      <c r="D83" s="65"/>
      <c r="E83" s="61"/>
      <c r="F83" s="61"/>
      <c r="G83" s="61"/>
      <c r="H83" s="122"/>
    </row>
    <row r="84" spans="1:8" ht="24.75">
      <c r="A84" s="102" t="s">
        <v>128</v>
      </c>
      <c r="B84" s="56">
        <v>2630</v>
      </c>
      <c r="C84" s="57">
        <v>243</v>
      </c>
      <c r="D84" s="57" t="s">
        <v>56</v>
      </c>
      <c r="E84" s="61">
        <f>E85+E86+E88+E87</f>
        <v>0</v>
      </c>
      <c r="F84" s="61">
        <f>F85+F86+F88</f>
        <v>0</v>
      </c>
      <c r="G84" s="61">
        <f>G85+G86+G88</f>
        <v>0</v>
      </c>
      <c r="H84" s="124">
        <f>H85+H86+H88</f>
        <v>0</v>
      </c>
    </row>
    <row r="85" spans="1:8" ht="24.75">
      <c r="A85" s="102" t="s">
        <v>129</v>
      </c>
      <c r="B85" s="56">
        <v>2631</v>
      </c>
      <c r="C85" s="57">
        <v>243</v>
      </c>
      <c r="D85" s="57">
        <v>225</v>
      </c>
      <c r="E85" s="61"/>
      <c r="F85" s="61"/>
      <c r="G85" s="61"/>
      <c r="H85" s="122"/>
    </row>
    <row r="86" spans="1:8" ht="15.75">
      <c r="A86" s="102" t="s">
        <v>130</v>
      </c>
      <c r="B86" s="56">
        <v>2632</v>
      </c>
      <c r="C86" s="57"/>
      <c r="D86" s="57">
        <v>226</v>
      </c>
      <c r="E86" s="61"/>
      <c r="F86" s="61"/>
      <c r="G86" s="61"/>
      <c r="H86" s="122"/>
    </row>
    <row r="87" spans="1:8" ht="15.75">
      <c r="A87" s="49"/>
      <c r="B87" s="56"/>
      <c r="C87" s="57"/>
      <c r="D87" s="57">
        <v>228</v>
      </c>
      <c r="E87" s="61">
        <v>0</v>
      </c>
      <c r="F87" s="61">
        <v>0</v>
      </c>
      <c r="G87" s="61">
        <v>0</v>
      </c>
      <c r="H87" s="122"/>
    </row>
    <row r="88" spans="1:8" ht="15.75">
      <c r="A88" s="102" t="s">
        <v>131</v>
      </c>
      <c r="B88" s="56">
        <v>2633</v>
      </c>
      <c r="C88" s="57"/>
      <c r="D88" s="57">
        <v>310</v>
      </c>
      <c r="E88" s="61"/>
      <c r="F88" s="61"/>
      <c r="G88" s="61"/>
      <c r="H88" s="122"/>
    </row>
    <row r="89" spans="1:8" ht="15.75">
      <c r="A89" s="97" t="s">
        <v>132</v>
      </c>
      <c r="B89" s="56">
        <v>2640</v>
      </c>
      <c r="C89" s="57">
        <v>244</v>
      </c>
      <c r="D89" s="57" t="s">
        <v>56</v>
      </c>
      <c r="E89" s="61">
        <f>SUM(E90:E109)</f>
        <v>6508900</v>
      </c>
      <c r="F89" s="61">
        <f>SUM(F90:F109)</f>
        <v>2097200</v>
      </c>
      <c r="G89" s="61">
        <f>SUM(G90:G109)</f>
        <v>2164200</v>
      </c>
      <c r="H89" s="124">
        <f>H90+H91+H92+H93+H94+H95+H96+H98+H99+H100+H101+H102+H103+H104+H105+H106+H107+H108</f>
        <v>0</v>
      </c>
    </row>
    <row r="90" spans="1:8" ht="24.75">
      <c r="A90" s="109" t="s">
        <v>133</v>
      </c>
      <c r="B90" s="73"/>
      <c r="C90" s="57">
        <v>244</v>
      </c>
      <c r="D90" s="57">
        <v>221</v>
      </c>
      <c r="E90" s="61"/>
      <c r="F90" s="61"/>
      <c r="G90" s="61"/>
      <c r="H90" s="128"/>
    </row>
    <row r="91" spans="1:8" ht="15.75">
      <c r="A91" s="108" t="s">
        <v>134</v>
      </c>
      <c r="B91" s="73"/>
      <c r="C91" s="57"/>
      <c r="D91" s="57">
        <v>222</v>
      </c>
      <c r="E91" s="61"/>
      <c r="F91" s="61"/>
      <c r="G91" s="61"/>
      <c r="H91" s="128"/>
    </row>
    <row r="92" spans="1:8" ht="15.75">
      <c r="A92" s="108" t="s">
        <v>135</v>
      </c>
      <c r="B92" s="73"/>
      <c r="C92" s="57"/>
      <c r="D92" s="57">
        <v>223</v>
      </c>
      <c r="E92" s="61"/>
      <c r="F92" s="61"/>
      <c r="G92" s="61"/>
      <c r="H92" s="128"/>
    </row>
    <row r="93" spans="1:8" ht="15.75">
      <c r="A93" s="108" t="s">
        <v>136</v>
      </c>
      <c r="B93" s="73"/>
      <c r="C93" s="57"/>
      <c r="D93" s="57">
        <v>224</v>
      </c>
      <c r="E93" s="61"/>
      <c r="F93" s="61"/>
      <c r="G93" s="61"/>
      <c r="H93" s="128"/>
    </row>
    <row r="94" spans="1:8" ht="15.75">
      <c r="A94" s="108" t="s">
        <v>137</v>
      </c>
      <c r="B94" s="73"/>
      <c r="C94" s="57"/>
      <c r="D94" s="57">
        <v>225</v>
      </c>
      <c r="E94" s="61">
        <v>2539200</v>
      </c>
      <c r="F94" s="61">
        <v>0</v>
      </c>
      <c r="G94" s="61">
        <v>0</v>
      </c>
      <c r="H94" s="128"/>
    </row>
    <row r="95" spans="1:8" ht="15.75">
      <c r="A95" s="108" t="s">
        <v>130</v>
      </c>
      <c r="B95" s="73"/>
      <c r="C95" s="57"/>
      <c r="D95" s="57">
        <v>226</v>
      </c>
      <c r="E95" s="61">
        <v>1783776.06</v>
      </c>
      <c r="F95" s="61">
        <v>8000</v>
      </c>
      <c r="G95" s="61">
        <v>25000</v>
      </c>
      <c r="H95" s="128"/>
    </row>
    <row r="96" spans="1:8" ht="15.75">
      <c r="A96" s="108" t="s">
        <v>138</v>
      </c>
      <c r="B96" s="73"/>
      <c r="C96" s="57"/>
      <c r="D96" s="57">
        <v>227</v>
      </c>
      <c r="E96" s="61"/>
      <c r="F96" s="61"/>
      <c r="G96" s="61"/>
      <c r="H96" s="128"/>
    </row>
    <row r="97" spans="1:8" ht="15.75">
      <c r="A97" s="108"/>
      <c r="B97" s="73"/>
      <c r="C97" s="57"/>
      <c r="D97" s="57">
        <v>228</v>
      </c>
      <c r="E97" s="61">
        <v>31223.94</v>
      </c>
      <c r="F97" s="61">
        <v>750000</v>
      </c>
      <c r="G97" s="61">
        <v>800000</v>
      </c>
      <c r="H97" s="128"/>
    </row>
    <row r="98" spans="1:8" ht="15.75">
      <c r="A98" s="108" t="s">
        <v>131</v>
      </c>
      <c r="B98" s="73"/>
      <c r="C98" s="57"/>
      <c r="D98" s="57">
        <v>310</v>
      </c>
      <c r="E98" s="61">
        <v>0</v>
      </c>
      <c r="F98" s="61">
        <v>0</v>
      </c>
      <c r="G98" s="61">
        <v>0</v>
      </c>
      <c r="H98" s="128"/>
    </row>
    <row r="99" spans="1:8" ht="24.75">
      <c r="A99" s="109" t="s">
        <v>140</v>
      </c>
      <c r="B99" s="73"/>
      <c r="C99" s="57"/>
      <c r="D99" s="57">
        <v>341</v>
      </c>
      <c r="E99" s="61"/>
      <c r="F99" s="61"/>
      <c r="G99" s="61"/>
      <c r="H99" s="128"/>
    </row>
    <row r="100" spans="1:8" ht="15.75">
      <c r="A100" s="108" t="s">
        <v>141</v>
      </c>
      <c r="B100" s="73"/>
      <c r="C100" s="57"/>
      <c r="D100" s="57">
        <v>342</v>
      </c>
      <c r="E100" s="61">
        <v>0</v>
      </c>
      <c r="F100" s="61">
        <v>0</v>
      </c>
      <c r="G100" s="61">
        <v>0</v>
      </c>
      <c r="H100" s="128"/>
    </row>
    <row r="101" spans="1:8" ht="15.75">
      <c r="A101" s="108" t="s">
        <v>142</v>
      </c>
      <c r="B101" s="73"/>
      <c r="C101" s="57"/>
      <c r="D101" s="57">
        <v>343</v>
      </c>
      <c r="E101" s="61"/>
      <c r="F101" s="61"/>
      <c r="G101" s="61"/>
      <c r="H101" s="128"/>
    </row>
    <row r="102" spans="1:8" ht="15.75">
      <c r="A102" s="108" t="s">
        <v>143</v>
      </c>
      <c r="B102" s="73"/>
      <c r="C102" s="57"/>
      <c r="D102" s="57">
        <v>344</v>
      </c>
      <c r="E102" s="61"/>
      <c r="F102" s="61"/>
      <c r="G102" s="61"/>
      <c r="H102" s="128"/>
    </row>
    <row r="103" spans="1:8" ht="15.75">
      <c r="A103" s="108" t="s">
        <v>144</v>
      </c>
      <c r="B103" s="73"/>
      <c r="C103" s="57"/>
      <c r="D103" s="57">
        <v>345</v>
      </c>
      <c r="E103" s="61">
        <v>1358600</v>
      </c>
      <c r="F103" s="61">
        <v>1339200</v>
      </c>
      <c r="G103" s="61">
        <v>1339200</v>
      </c>
      <c r="H103" s="128"/>
    </row>
    <row r="104" spans="1:8" ht="15.75">
      <c r="A104" s="108" t="s">
        <v>145</v>
      </c>
      <c r="B104" s="73"/>
      <c r="C104" s="57"/>
      <c r="D104" s="57">
        <v>346</v>
      </c>
      <c r="E104" s="61">
        <v>796100</v>
      </c>
      <c r="F104" s="61">
        <v>0</v>
      </c>
      <c r="G104" s="61">
        <v>0</v>
      </c>
      <c r="H104" s="128"/>
    </row>
    <row r="105" spans="1:8" ht="15.75">
      <c r="A105" s="108" t="s">
        <v>146</v>
      </c>
      <c r="B105" s="73"/>
      <c r="C105" s="57"/>
      <c r="D105" s="57">
        <v>347</v>
      </c>
      <c r="E105" s="61"/>
      <c r="F105" s="61"/>
      <c r="G105" s="61"/>
      <c r="H105" s="128"/>
    </row>
    <row r="106" spans="1:8" ht="15.75">
      <c r="A106" s="108" t="s">
        <v>147</v>
      </c>
      <c r="B106" s="73"/>
      <c r="C106" s="57"/>
      <c r="D106" s="57">
        <v>349</v>
      </c>
      <c r="E106" s="61"/>
      <c r="F106" s="61"/>
      <c r="G106" s="61"/>
      <c r="H106" s="128"/>
    </row>
    <row r="107" spans="1:8" ht="24.75">
      <c r="A107" s="109" t="s">
        <v>148</v>
      </c>
      <c r="B107" s="73"/>
      <c r="C107" s="57"/>
      <c r="D107" s="57">
        <v>352</v>
      </c>
      <c r="E107" s="61"/>
      <c r="F107" s="61"/>
      <c r="G107" s="61"/>
      <c r="H107" s="128"/>
    </row>
    <row r="108" spans="1:8" ht="24.75">
      <c r="A108" s="109" t="s">
        <v>149</v>
      </c>
      <c r="B108" s="73"/>
      <c r="C108" s="57"/>
      <c r="D108" s="57">
        <v>353</v>
      </c>
      <c r="E108" s="61"/>
      <c r="F108" s="61"/>
      <c r="G108" s="61"/>
      <c r="H108" s="128"/>
    </row>
    <row r="109" spans="1:8" ht="15.75">
      <c r="A109" s="109" t="s">
        <v>150</v>
      </c>
      <c r="B109" s="73">
        <v>2641</v>
      </c>
      <c r="C109" s="57">
        <v>247</v>
      </c>
      <c r="D109" s="57" t="s">
        <v>56</v>
      </c>
      <c r="E109" s="61">
        <f>E110</f>
        <v>0</v>
      </c>
      <c r="F109" s="61">
        <f>F110</f>
        <v>0</v>
      </c>
      <c r="G109" s="61">
        <f>G110</f>
        <v>0</v>
      </c>
      <c r="H109" s="129">
        <f>H110</f>
        <v>0</v>
      </c>
    </row>
    <row r="110" spans="1:8" ht="24.75">
      <c r="A110" s="109" t="s">
        <v>151</v>
      </c>
      <c r="B110" s="73"/>
      <c r="C110" s="57">
        <v>247</v>
      </c>
      <c r="D110" s="57">
        <v>223</v>
      </c>
      <c r="E110" s="61"/>
      <c r="F110" s="61"/>
      <c r="G110" s="61"/>
      <c r="H110" s="128"/>
    </row>
    <row r="111" spans="1:8" ht="24.75">
      <c r="A111" s="109" t="s">
        <v>152</v>
      </c>
      <c r="B111" s="56">
        <v>2650</v>
      </c>
      <c r="C111" s="57">
        <v>400</v>
      </c>
      <c r="D111" s="57" t="s">
        <v>56</v>
      </c>
      <c r="E111" s="61">
        <f>E112+E113+E114+E115+E116</f>
        <v>0</v>
      </c>
      <c r="F111" s="61">
        <f>F112+F113+F114+F115+F116</f>
        <v>0</v>
      </c>
      <c r="G111" s="61">
        <f>G112+G113+G114+G115+G116</f>
        <v>0</v>
      </c>
      <c r="H111" s="124">
        <f>H112+H113+H114+H115+H116</f>
        <v>0</v>
      </c>
    </row>
    <row r="112" spans="1:8" ht="18.75" customHeight="1">
      <c r="A112" s="109" t="s">
        <v>153</v>
      </c>
      <c r="B112" s="56">
        <v>2651</v>
      </c>
      <c r="C112" s="57">
        <v>406</v>
      </c>
      <c r="D112" s="57">
        <v>310</v>
      </c>
      <c r="E112" s="61"/>
      <c r="F112" s="61"/>
      <c r="G112" s="61"/>
      <c r="H112" s="128"/>
    </row>
    <row r="113" spans="1:8" ht="18.75" customHeight="1">
      <c r="A113" s="109"/>
      <c r="B113" s="56"/>
      <c r="C113" s="57"/>
      <c r="D113" s="57">
        <v>330</v>
      </c>
      <c r="E113" s="61"/>
      <c r="F113" s="61"/>
      <c r="G113" s="61"/>
      <c r="H113" s="128"/>
    </row>
    <row r="114" spans="1:8" ht="12.75" customHeight="1">
      <c r="A114" s="109" t="s">
        <v>154</v>
      </c>
      <c r="B114" s="56">
        <v>2652</v>
      </c>
      <c r="C114" s="57">
        <v>407</v>
      </c>
      <c r="D114" s="72">
        <v>225</v>
      </c>
      <c r="E114" s="61"/>
      <c r="F114" s="61"/>
      <c r="G114" s="61"/>
      <c r="H114" s="128"/>
    </row>
    <row r="115" spans="1:8" ht="15.75">
      <c r="A115" s="109"/>
      <c r="B115" s="56"/>
      <c r="C115" s="57"/>
      <c r="D115" s="72">
        <v>226</v>
      </c>
      <c r="E115" s="61"/>
      <c r="F115" s="61"/>
      <c r="G115" s="61"/>
      <c r="H115" s="128"/>
    </row>
    <row r="116" spans="1:8" ht="13.5" customHeight="1">
      <c r="A116" s="109"/>
      <c r="B116" s="56"/>
      <c r="C116" s="57"/>
      <c r="D116" s="72">
        <v>310</v>
      </c>
      <c r="E116" s="61"/>
      <c r="F116" s="61"/>
      <c r="G116" s="61"/>
      <c r="H116" s="128"/>
    </row>
    <row r="117" spans="1:8" ht="15.75">
      <c r="A117" s="66" t="s">
        <v>155</v>
      </c>
      <c r="B117" s="67">
        <v>3000</v>
      </c>
      <c r="C117" s="68">
        <v>100</v>
      </c>
      <c r="D117" s="68" t="s">
        <v>56</v>
      </c>
      <c r="E117" s="111">
        <f>E118+E119+E120</f>
        <v>0</v>
      </c>
      <c r="F117" s="111">
        <f>F118+F119+F120</f>
        <v>0</v>
      </c>
      <c r="G117" s="111">
        <f>G118+G119+G120</f>
        <v>0</v>
      </c>
      <c r="H117" s="130" t="s">
        <v>56</v>
      </c>
    </row>
    <row r="118" spans="1:8" ht="24.75">
      <c r="A118" s="49" t="s">
        <v>156</v>
      </c>
      <c r="B118" s="56">
        <v>3010</v>
      </c>
      <c r="C118" s="65"/>
      <c r="D118" s="65"/>
      <c r="E118" s="61"/>
      <c r="F118" s="61"/>
      <c r="G118" s="61"/>
      <c r="H118" s="126" t="s">
        <v>56</v>
      </c>
    </row>
    <row r="119" spans="1:8" ht="15.75">
      <c r="A119" s="55" t="s">
        <v>157</v>
      </c>
      <c r="B119" s="56">
        <v>3020</v>
      </c>
      <c r="C119" s="65"/>
      <c r="D119" s="65"/>
      <c r="E119" s="61"/>
      <c r="F119" s="61"/>
      <c r="G119" s="61"/>
      <c r="H119" s="126" t="s">
        <v>56</v>
      </c>
    </row>
    <row r="120" spans="1:8" ht="15.75">
      <c r="A120" s="55" t="s">
        <v>158</v>
      </c>
      <c r="B120" s="56">
        <v>3030</v>
      </c>
      <c r="C120" s="65"/>
      <c r="D120" s="65"/>
      <c r="E120" s="61"/>
      <c r="F120" s="61"/>
      <c r="G120" s="61"/>
      <c r="H120" s="126" t="s">
        <v>56</v>
      </c>
    </row>
    <row r="121" spans="1:8" ht="15.75">
      <c r="A121" s="106" t="s">
        <v>159</v>
      </c>
      <c r="B121" s="67">
        <v>4000</v>
      </c>
      <c r="C121" s="68" t="s">
        <v>56</v>
      </c>
      <c r="D121" s="68" t="s">
        <v>56</v>
      </c>
      <c r="E121" s="111">
        <f>E122</f>
        <v>0</v>
      </c>
      <c r="F121" s="111">
        <f>F122</f>
        <v>0</v>
      </c>
      <c r="G121" s="111">
        <f>G122</f>
        <v>0</v>
      </c>
      <c r="H121" s="126" t="s">
        <v>56</v>
      </c>
    </row>
    <row r="122" spans="1:8" ht="24.75">
      <c r="A122" s="113" t="s">
        <v>160</v>
      </c>
      <c r="B122" s="56">
        <v>4010</v>
      </c>
      <c r="C122" s="57">
        <v>610</v>
      </c>
      <c r="D122" s="65"/>
      <c r="E122" s="61"/>
      <c r="F122" s="61"/>
      <c r="G122" s="61"/>
      <c r="H122" s="126" t="s">
        <v>56</v>
      </c>
    </row>
    <row r="123" spans="1:8" ht="15.75">
      <c r="A123" s="49"/>
      <c r="B123" s="80"/>
      <c r="C123" s="81"/>
      <c r="D123" s="81"/>
      <c r="E123" s="83"/>
      <c r="F123" s="83"/>
      <c r="G123" s="83"/>
      <c r="H123" s="131"/>
    </row>
    <row r="124" spans="1:8" ht="15" customHeight="1">
      <c r="A124" s="85"/>
      <c r="B124" s="85"/>
      <c r="C124" s="85"/>
      <c r="D124" s="85"/>
      <c r="E124" s="86"/>
      <c r="F124" s="86"/>
      <c r="G124" s="86"/>
      <c r="H124" s="89"/>
    </row>
    <row r="125" spans="1:8" ht="15.75">
      <c r="A125" s="85" t="s">
        <v>175</v>
      </c>
      <c r="B125" s="85"/>
      <c r="C125" s="85"/>
      <c r="D125" s="85"/>
      <c r="E125" s="86"/>
      <c r="F125" s="86"/>
      <c r="G125" s="86"/>
      <c r="H125" s="89"/>
    </row>
    <row r="126" spans="1:8" ht="9.75" customHeight="1">
      <c r="A126" s="116" t="s">
        <v>162</v>
      </c>
      <c r="B126" s="85"/>
      <c r="C126" s="85"/>
      <c r="D126" s="85"/>
      <c r="E126" s="86"/>
      <c r="F126" s="86"/>
      <c r="G126" s="86"/>
      <c r="H126" s="89"/>
    </row>
    <row r="127" spans="1:8" ht="15.75">
      <c r="A127" s="85"/>
      <c r="B127" s="85"/>
      <c r="C127" s="85"/>
      <c r="D127" s="85"/>
      <c r="E127" s="86"/>
      <c r="F127" s="86"/>
      <c r="G127" s="86"/>
      <c r="H127" s="89"/>
    </row>
    <row r="128" spans="1:8" ht="10.5" customHeight="1">
      <c r="A128" s="116"/>
      <c r="B128" s="85"/>
      <c r="C128" s="85"/>
      <c r="D128" s="85"/>
      <c r="E128" s="86"/>
      <c r="F128" s="86"/>
      <c r="G128" s="86"/>
      <c r="H128" s="89"/>
    </row>
    <row r="129" spans="1:8" ht="15.75">
      <c r="A129" s="88" t="s">
        <v>176</v>
      </c>
      <c r="B129" s="85"/>
      <c r="C129" s="85"/>
      <c r="D129" s="85"/>
      <c r="E129" s="86"/>
      <c r="F129" s="86"/>
      <c r="G129" s="86"/>
      <c r="H129" s="89"/>
    </row>
    <row r="130" spans="1:8" ht="10.5" customHeight="1">
      <c r="A130" s="116" t="s">
        <v>164</v>
      </c>
      <c r="E130" s="89"/>
      <c r="F130" s="89"/>
      <c r="G130" s="89"/>
      <c r="H130" s="89"/>
    </row>
    <row r="131" spans="1:8" ht="15.75">
      <c r="A131" s="117"/>
      <c r="E131" s="89"/>
      <c r="F131" s="89"/>
      <c r="G131" s="89"/>
      <c r="H131" s="89"/>
    </row>
    <row r="132" spans="1:8" ht="15.75">
      <c r="A132" s="117"/>
      <c r="E132" s="89"/>
      <c r="F132" s="89"/>
      <c r="G132" s="89"/>
      <c r="H132" s="89"/>
    </row>
    <row r="133" spans="1:8" ht="22.5" customHeight="1">
      <c r="A133" s="90" t="s">
        <v>165</v>
      </c>
      <c r="B133" s="90"/>
      <c r="C133" s="90"/>
      <c r="D133" s="90"/>
      <c r="E133" s="90"/>
      <c r="F133" s="90"/>
      <c r="G133" s="90"/>
      <c r="H133" s="90"/>
    </row>
    <row r="134" spans="1:8" ht="21.75" customHeight="1">
      <c r="A134" s="90" t="s">
        <v>166</v>
      </c>
      <c r="B134" s="90"/>
      <c r="C134" s="90"/>
      <c r="D134" s="90"/>
      <c r="E134" s="90"/>
      <c r="F134" s="90"/>
      <c r="G134" s="90"/>
      <c r="H134" s="90"/>
    </row>
    <row r="135" spans="1:8" ht="12.75" customHeight="1">
      <c r="A135" s="90" t="s">
        <v>167</v>
      </c>
      <c r="B135" s="90"/>
      <c r="C135" s="90"/>
      <c r="D135" s="90"/>
      <c r="E135" s="90"/>
      <c r="F135" s="90"/>
      <c r="G135" s="90"/>
      <c r="H135" s="90"/>
    </row>
    <row r="136" spans="1:8" ht="15.75">
      <c r="A136" s="117"/>
      <c r="E136" s="89"/>
      <c r="F136" s="89"/>
      <c r="G136" s="89"/>
      <c r="H136" s="89"/>
    </row>
    <row r="137" spans="1:8" ht="15.75">
      <c r="A137" s="117"/>
      <c r="E137" s="89"/>
      <c r="F137" s="89"/>
      <c r="G137" s="89"/>
      <c r="H137" s="89"/>
    </row>
    <row r="138" spans="1:8" ht="15.75">
      <c r="A138" s="117"/>
      <c r="E138" s="89"/>
      <c r="F138" s="89"/>
      <c r="G138" s="89"/>
      <c r="H138" s="89"/>
    </row>
    <row r="139" spans="1:8" ht="15.75">
      <c r="A139" s="117"/>
      <c r="E139" s="89"/>
      <c r="F139" s="89"/>
      <c r="G139" s="89"/>
      <c r="H139" s="89"/>
    </row>
    <row r="140" spans="1:8" ht="15.75">
      <c r="A140" s="117"/>
      <c r="E140" s="89"/>
      <c r="F140" s="89"/>
      <c r="G140" s="89"/>
      <c r="H140" s="89"/>
    </row>
    <row r="141" spans="1:8" ht="15.75">
      <c r="A141" s="117"/>
      <c r="E141" s="89"/>
      <c r="F141" s="89"/>
      <c r="G141" s="89"/>
      <c r="H141" s="89"/>
    </row>
    <row r="142" spans="1:8" ht="15.75">
      <c r="A142" s="117"/>
      <c r="E142" s="89"/>
      <c r="F142" s="89"/>
      <c r="G142" s="89"/>
      <c r="H142" s="89"/>
    </row>
    <row r="143" spans="1:8" ht="15.75">
      <c r="A143" s="117"/>
      <c r="E143" s="89"/>
      <c r="F143" s="89"/>
      <c r="G143" s="89"/>
      <c r="H143" s="89"/>
    </row>
    <row r="144" spans="1:8" ht="15.75">
      <c r="A144" s="117"/>
      <c r="E144" s="89"/>
      <c r="F144" s="89"/>
      <c r="G144" s="89"/>
      <c r="H144" s="89"/>
    </row>
    <row r="145" spans="5:8" ht="15.75">
      <c r="E145" s="89"/>
      <c r="F145" s="89"/>
      <c r="G145" s="89"/>
      <c r="H145" s="89"/>
    </row>
    <row r="146" spans="5:8" ht="15.75">
      <c r="E146" s="89"/>
      <c r="F146" s="89"/>
      <c r="G146" s="89"/>
      <c r="H146" s="89"/>
    </row>
    <row r="147" spans="5:8" ht="15.75">
      <c r="E147" s="89"/>
      <c r="F147" s="89"/>
      <c r="G147" s="89"/>
      <c r="H147" s="89"/>
    </row>
    <row r="148" spans="5:8" ht="15.75">
      <c r="E148" s="89"/>
      <c r="F148" s="89"/>
      <c r="G148" s="89"/>
      <c r="H148" s="89"/>
    </row>
    <row r="149" spans="5:8" ht="15.75">
      <c r="E149" s="89"/>
      <c r="F149" s="89"/>
      <c r="G149" s="89"/>
      <c r="H149" s="89"/>
    </row>
    <row r="150" spans="5:8" ht="15.75">
      <c r="E150" s="89"/>
      <c r="F150" s="89"/>
      <c r="G150" s="89"/>
      <c r="H150" s="89"/>
    </row>
    <row r="151" spans="5:8" ht="15.75">
      <c r="E151" s="89"/>
      <c r="F151" s="89"/>
      <c r="G151" s="89"/>
      <c r="H151" s="89"/>
    </row>
    <row r="152" spans="5:8" ht="15.75">
      <c r="E152" s="89"/>
      <c r="F152" s="89"/>
      <c r="G152" s="89"/>
      <c r="H152" s="89"/>
    </row>
    <row r="153" spans="5:8" ht="15.75">
      <c r="E153" s="89"/>
      <c r="F153" s="89"/>
      <c r="G153" s="89"/>
      <c r="H153" s="89"/>
    </row>
    <row r="154" spans="5:8" ht="15.75">
      <c r="E154" s="89"/>
      <c r="F154" s="89"/>
      <c r="G154" s="89"/>
      <c r="H154" s="89"/>
    </row>
    <row r="155" spans="5:8" ht="15.75">
      <c r="E155" s="89"/>
      <c r="F155" s="89"/>
      <c r="G155" s="89"/>
      <c r="H155" s="89"/>
    </row>
    <row r="156" spans="5:8" ht="15.75">
      <c r="E156" s="89"/>
      <c r="F156" s="89"/>
      <c r="G156" s="89"/>
      <c r="H156" s="89"/>
    </row>
    <row r="157" spans="5:8" ht="15.75">
      <c r="E157" s="89"/>
      <c r="F157" s="89"/>
      <c r="G157" s="89"/>
      <c r="H157" s="89"/>
    </row>
    <row r="158" spans="5:8" ht="15.75">
      <c r="E158" s="89"/>
      <c r="F158" s="89"/>
      <c r="G158" s="89"/>
      <c r="H158" s="89"/>
    </row>
    <row r="159" spans="5:8" ht="15.75">
      <c r="E159" s="89"/>
      <c r="F159" s="89"/>
      <c r="G159" s="89"/>
      <c r="H159" s="89"/>
    </row>
    <row r="160" spans="5:8" ht="15.75">
      <c r="E160" s="89"/>
      <c r="F160" s="89"/>
      <c r="G160" s="89"/>
      <c r="H160" s="89"/>
    </row>
    <row r="161" spans="5:8" ht="15.75">
      <c r="E161" s="89"/>
      <c r="F161" s="89"/>
      <c r="G161" s="89"/>
      <c r="H161" s="89"/>
    </row>
    <row r="162" spans="5:8" ht="15.75">
      <c r="E162" s="89"/>
      <c r="F162" s="89"/>
      <c r="G162" s="89"/>
      <c r="H162" s="89"/>
    </row>
    <row r="163" spans="5:8" ht="15.75">
      <c r="E163" s="89"/>
      <c r="F163" s="89"/>
      <c r="G163" s="89"/>
      <c r="H163" s="89"/>
    </row>
    <row r="164" spans="5:8" ht="15.75">
      <c r="E164" s="89"/>
      <c r="F164" s="89"/>
      <c r="G164" s="89"/>
      <c r="H164" s="89"/>
    </row>
    <row r="165" spans="5:8" ht="15.75">
      <c r="E165" s="89"/>
      <c r="F165" s="89"/>
      <c r="G165" s="89"/>
      <c r="H165" s="89"/>
    </row>
    <row r="166" spans="5:8" ht="15.75">
      <c r="E166" s="89"/>
      <c r="F166" s="89"/>
      <c r="G166" s="89"/>
      <c r="H166" s="89"/>
    </row>
    <row r="167" spans="5:8" ht="15.75">
      <c r="E167" s="89"/>
      <c r="F167" s="89"/>
      <c r="G167" s="89"/>
      <c r="H167" s="89"/>
    </row>
    <row r="168" spans="5:8" ht="15.75">
      <c r="E168" s="89"/>
      <c r="F168" s="89"/>
      <c r="G168" s="89"/>
      <c r="H168" s="89"/>
    </row>
    <row r="169" spans="5:8" ht="15.75">
      <c r="E169" s="89"/>
      <c r="F169" s="89"/>
      <c r="G169" s="89"/>
      <c r="H169" s="89"/>
    </row>
    <row r="170" spans="5:8" ht="15.75">
      <c r="E170" s="89"/>
      <c r="F170" s="89"/>
      <c r="G170" s="89"/>
      <c r="H170" s="89"/>
    </row>
    <row r="171" spans="5:8" ht="15.75">
      <c r="E171" s="89"/>
      <c r="F171" s="89"/>
      <c r="G171" s="89"/>
      <c r="H171" s="89"/>
    </row>
    <row r="172" spans="5:8" ht="15.75">
      <c r="E172" s="89"/>
      <c r="F172" s="89"/>
      <c r="G172" s="89"/>
      <c r="H172" s="89"/>
    </row>
    <row r="173" spans="5:8" ht="15.75">
      <c r="E173" s="89"/>
      <c r="F173" s="89"/>
      <c r="G173" s="89"/>
      <c r="H173" s="89"/>
    </row>
    <row r="174" spans="5:8" ht="15.75">
      <c r="E174" s="89"/>
      <c r="F174" s="89"/>
      <c r="G174" s="89"/>
      <c r="H174" s="89"/>
    </row>
    <row r="175" spans="5:8" ht="15.75">
      <c r="E175" s="89"/>
      <c r="F175" s="89"/>
      <c r="G175" s="89"/>
      <c r="H175" s="89"/>
    </row>
    <row r="176" spans="5:8" ht="15.75">
      <c r="E176" s="89"/>
      <c r="F176" s="89"/>
      <c r="G176" s="89"/>
      <c r="H176" s="89"/>
    </row>
    <row r="177" spans="5:8" ht="15.75">
      <c r="E177" s="89"/>
      <c r="F177" s="89"/>
      <c r="G177" s="89"/>
      <c r="H177" s="89"/>
    </row>
    <row r="178" spans="5:8" ht="15.75">
      <c r="E178" s="89"/>
      <c r="F178" s="89"/>
      <c r="G178" s="89"/>
      <c r="H178" s="89"/>
    </row>
    <row r="179" spans="5:8" ht="15.75">
      <c r="E179" s="89"/>
      <c r="F179" s="89"/>
      <c r="G179" s="89"/>
      <c r="H179" s="89"/>
    </row>
    <row r="180" spans="5:8" ht="15.75">
      <c r="E180" s="89"/>
      <c r="F180" s="89"/>
      <c r="G180" s="89"/>
      <c r="H180" s="89"/>
    </row>
    <row r="181" spans="5:8" ht="15.75">
      <c r="E181" s="89"/>
      <c r="F181" s="89"/>
      <c r="G181" s="89"/>
      <c r="H181" s="89"/>
    </row>
    <row r="182" spans="5:8" ht="15.75">
      <c r="E182" s="89"/>
      <c r="F182" s="89"/>
      <c r="G182" s="89"/>
      <c r="H182" s="89"/>
    </row>
    <row r="183" spans="5:8" ht="15.75">
      <c r="E183" s="89"/>
      <c r="F183" s="89"/>
      <c r="G183" s="89"/>
      <c r="H183" s="89"/>
    </row>
    <row r="184" spans="5:8" ht="15.75">
      <c r="E184" s="89"/>
      <c r="F184" s="89"/>
      <c r="G184" s="89"/>
      <c r="H184" s="89"/>
    </row>
    <row r="185" spans="5:8" ht="15.75">
      <c r="E185" s="89"/>
      <c r="F185" s="89"/>
      <c r="G185" s="89"/>
      <c r="H185" s="89"/>
    </row>
    <row r="186" spans="5:8" ht="15.75">
      <c r="E186" s="89"/>
      <c r="F186" s="89"/>
      <c r="G186" s="89"/>
      <c r="H186" s="89"/>
    </row>
  </sheetData>
  <sheetProtection selectLockedCells="1" selectUnlockedCells="1"/>
  <mergeCells count="49">
    <mergeCell ref="A2:H2"/>
    <mergeCell ref="A4:A5"/>
    <mergeCell ref="B4:B5"/>
    <mergeCell ref="C4:C5"/>
    <mergeCell ref="D4:D5"/>
    <mergeCell ref="E4:H4"/>
    <mergeCell ref="A11:A12"/>
    <mergeCell ref="B11:B12"/>
    <mergeCell ref="C11:C12"/>
    <mergeCell ref="D11:D12"/>
    <mergeCell ref="E11:E12"/>
    <mergeCell ref="F11:F12"/>
    <mergeCell ref="G11:G12"/>
    <mergeCell ref="H11:H12"/>
    <mergeCell ref="A24:A25"/>
    <mergeCell ref="B24:B25"/>
    <mergeCell ref="C24:C25"/>
    <mergeCell ref="D24:D25"/>
    <mergeCell ref="E24:E25"/>
    <mergeCell ref="F24:F25"/>
    <mergeCell ref="G24:G25"/>
    <mergeCell ref="H24:H25"/>
    <mergeCell ref="A27:A28"/>
    <mergeCell ref="B27:B28"/>
    <mergeCell ref="C27:C28"/>
    <mergeCell ref="D27:D28"/>
    <mergeCell ref="E27:E28"/>
    <mergeCell ref="F27:F28"/>
    <mergeCell ref="G27:G28"/>
    <mergeCell ref="H27:H28"/>
    <mergeCell ref="B42:B43"/>
    <mergeCell ref="C42:C43"/>
    <mergeCell ref="A44:A47"/>
    <mergeCell ref="B44:B47"/>
    <mergeCell ref="C44:C47"/>
    <mergeCell ref="A68:A72"/>
    <mergeCell ref="B68:B72"/>
    <mergeCell ref="C68:C72"/>
    <mergeCell ref="C85:C88"/>
    <mergeCell ref="C90:C108"/>
    <mergeCell ref="A112:A113"/>
    <mergeCell ref="B112:B113"/>
    <mergeCell ref="C112:C113"/>
    <mergeCell ref="A114:A116"/>
    <mergeCell ref="B114:B116"/>
    <mergeCell ref="C114:C116"/>
    <mergeCell ref="A133:H133"/>
    <mergeCell ref="A134:H134"/>
    <mergeCell ref="A135:H135"/>
  </mergeCells>
  <printOptions/>
  <pageMargins left="0.20972222222222223" right="0.39375" top="0.39375" bottom="0.39375"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22"/>
    <pageSetUpPr fitToPage="1"/>
  </sheetPr>
  <dimension ref="A2:H247"/>
  <sheetViews>
    <sheetView zoomScale="70" zoomScaleNormal="70" workbookViewId="0" topLeftCell="A87">
      <selection activeCell="F29" sqref="F29"/>
    </sheetView>
  </sheetViews>
  <sheetFormatPr defaultColWidth="9.00390625" defaultRowHeight="12.75"/>
  <cols>
    <col min="1" max="1" width="79.50390625" style="25" customWidth="1"/>
    <col min="2" max="2" width="6.875" style="25" customWidth="1"/>
    <col min="3" max="3" width="12.875" style="25" customWidth="1"/>
    <col min="4" max="4" width="13.00390625" style="25" customWidth="1"/>
    <col min="5" max="5" width="22.125" style="25" customWidth="1"/>
    <col min="6" max="6" width="17.00390625" style="25" customWidth="1"/>
    <col min="7" max="7" width="16.875" style="25" customWidth="1"/>
    <col min="8" max="8" width="8.875" style="25" customWidth="1"/>
    <col min="9" max="16384" width="8.875" style="25" customWidth="1"/>
  </cols>
  <sheetData>
    <row r="2" spans="1:8" ht="18.75" customHeight="1">
      <c r="A2" s="132" t="s">
        <v>177</v>
      </c>
      <c r="B2" s="132"/>
      <c r="C2" s="132"/>
      <c r="D2" s="132"/>
      <c r="E2" s="132"/>
      <c r="F2" s="132"/>
      <c r="G2" s="132"/>
      <c r="H2" s="132"/>
    </row>
    <row r="4" spans="1:8" ht="12.75" customHeight="1">
      <c r="A4" s="27" t="s">
        <v>45</v>
      </c>
      <c r="B4" s="28" t="s">
        <v>46</v>
      </c>
      <c r="C4" s="28" t="s">
        <v>47</v>
      </c>
      <c r="D4" s="28" t="s">
        <v>48</v>
      </c>
      <c r="E4" s="27" t="s">
        <v>49</v>
      </c>
      <c r="F4" s="27"/>
      <c r="G4" s="27"/>
      <c r="H4" s="27"/>
    </row>
    <row r="5" spans="1:8" ht="63" customHeight="1">
      <c r="A5" s="27"/>
      <c r="B5" s="27"/>
      <c r="C5" s="27"/>
      <c r="D5" s="28"/>
      <c r="E5" s="28" t="s">
        <v>178</v>
      </c>
      <c r="F5" s="28" t="s">
        <v>51</v>
      </c>
      <c r="G5" s="28" t="s">
        <v>52</v>
      </c>
      <c r="H5" s="28" t="s">
        <v>53</v>
      </c>
    </row>
    <row r="6" spans="1:8" ht="13.5">
      <c r="A6" s="27">
        <v>1</v>
      </c>
      <c r="B6" s="29">
        <v>2</v>
      </c>
      <c r="C6" s="29">
        <v>3</v>
      </c>
      <c r="D6" s="29">
        <v>4</v>
      </c>
      <c r="E6" s="29">
        <v>5</v>
      </c>
      <c r="F6" s="29">
        <v>6</v>
      </c>
      <c r="G6" s="29">
        <v>7</v>
      </c>
      <c r="H6" s="29">
        <v>8</v>
      </c>
    </row>
    <row r="7" spans="1:8" ht="14.25">
      <c r="A7" s="30" t="s">
        <v>54</v>
      </c>
      <c r="B7" s="31" t="s">
        <v>55</v>
      </c>
      <c r="C7" s="32" t="s">
        <v>56</v>
      </c>
      <c r="D7" s="32" t="s">
        <v>56</v>
      </c>
      <c r="E7" s="92"/>
      <c r="F7" s="92"/>
      <c r="G7" s="92"/>
      <c r="H7" s="34"/>
    </row>
    <row r="8" spans="1:8" ht="15.75">
      <c r="A8" s="30" t="s">
        <v>57</v>
      </c>
      <c r="B8" s="35" t="s">
        <v>58</v>
      </c>
      <c r="C8" s="27" t="s">
        <v>56</v>
      </c>
      <c r="D8" s="27" t="s">
        <v>56</v>
      </c>
      <c r="E8" s="44"/>
      <c r="F8" s="44"/>
      <c r="G8" s="44"/>
      <c r="H8" s="37"/>
    </row>
    <row r="9" spans="1:8" ht="15.75">
      <c r="A9" s="93" t="s">
        <v>59</v>
      </c>
      <c r="B9" s="39" t="s">
        <v>60</v>
      </c>
      <c r="C9" s="40" t="s">
        <v>56</v>
      </c>
      <c r="D9" s="40" t="s">
        <v>56</v>
      </c>
      <c r="E9" s="33">
        <f>SUM(E10+E13+E23+E26+E31+E34)</f>
        <v>0</v>
      </c>
      <c r="F9" s="33">
        <f>F10+F13+F23+F26+F31+F34</f>
        <v>0</v>
      </c>
      <c r="G9" s="33">
        <f>G10+G13+G23+G26+G31+G34</f>
        <v>0</v>
      </c>
      <c r="H9" s="42">
        <f>H10+H13+H23+H26+H31+H34</f>
        <v>0</v>
      </c>
    </row>
    <row r="10" spans="1:8" ht="24.75">
      <c r="A10" s="94" t="s">
        <v>61</v>
      </c>
      <c r="B10" s="35" t="s">
        <v>62</v>
      </c>
      <c r="C10" s="27">
        <v>120</v>
      </c>
      <c r="D10" s="27" t="s">
        <v>56</v>
      </c>
      <c r="E10" s="44">
        <f>E11</f>
        <v>0</v>
      </c>
      <c r="F10" s="44">
        <f>F11</f>
        <v>0</v>
      </c>
      <c r="G10" s="44">
        <f>G11</f>
        <v>0</v>
      </c>
      <c r="H10" s="45">
        <f>H11</f>
        <v>0</v>
      </c>
    </row>
    <row r="11" spans="1:8" ht="12.75" customHeight="1">
      <c r="A11" s="94" t="s">
        <v>63</v>
      </c>
      <c r="B11" s="35" t="s">
        <v>64</v>
      </c>
      <c r="C11" s="27">
        <v>120</v>
      </c>
      <c r="D11" s="95"/>
      <c r="E11" s="46"/>
      <c r="F11" s="46"/>
      <c r="G11" s="46"/>
      <c r="H11" s="47"/>
    </row>
    <row r="12" spans="1:8" ht="14.25">
      <c r="A12" s="94"/>
      <c r="B12" s="35"/>
      <c r="C12" s="27"/>
      <c r="D12" s="27"/>
      <c r="E12" s="46"/>
      <c r="F12" s="46"/>
      <c r="G12" s="46"/>
      <c r="H12" s="47"/>
    </row>
    <row r="13" spans="1:8" ht="15.75">
      <c r="A13" s="96" t="s">
        <v>65</v>
      </c>
      <c r="B13" s="35" t="s">
        <v>66</v>
      </c>
      <c r="C13" s="27">
        <v>130</v>
      </c>
      <c r="D13" s="27" t="s">
        <v>56</v>
      </c>
      <c r="E13" s="44">
        <f>E14+E15+E16</f>
        <v>0</v>
      </c>
      <c r="F13" s="44">
        <f>F14+F15+F16</f>
        <v>0</v>
      </c>
      <c r="G13" s="44">
        <f>G14+G15+G16</f>
        <v>0</v>
      </c>
      <c r="H13" s="45">
        <f>H14+H15+H16</f>
        <v>0</v>
      </c>
    </row>
    <row r="14" spans="1:8" ht="53.25" customHeight="1">
      <c r="A14" s="94" t="s">
        <v>67</v>
      </c>
      <c r="B14" s="35" t="s">
        <v>68</v>
      </c>
      <c r="C14" s="27">
        <v>130</v>
      </c>
      <c r="D14" s="50"/>
      <c r="E14" s="44"/>
      <c r="F14" s="44"/>
      <c r="G14" s="44"/>
      <c r="H14" s="37"/>
    </row>
    <row r="15" spans="1:8" ht="24.75">
      <c r="A15" s="94" t="s">
        <v>69</v>
      </c>
      <c r="B15" s="35" t="s">
        <v>70</v>
      </c>
      <c r="C15" s="27">
        <v>130</v>
      </c>
      <c r="D15" s="50"/>
      <c r="E15" s="44"/>
      <c r="F15" s="44"/>
      <c r="G15" s="44"/>
      <c r="H15" s="37"/>
    </row>
    <row r="16" spans="1:8" ht="36">
      <c r="A16" s="94" t="s">
        <v>71</v>
      </c>
      <c r="B16" s="35" t="s">
        <v>72</v>
      </c>
      <c r="C16" s="27">
        <v>130</v>
      </c>
      <c r="D16" s="50"/>
      <c r="E16" s="44">
        <f>E17+E18+E19+E20</f>
        <v>0</v>
      </c>
      <c r="F16" s="44">
        <f>F17+F18+F19+F20</f>
        <v>0</v>
      </c>
      <c r="G16" s="44">
        <f>G17+G18+G19+G20</f>
        <v>0</v>
      </c>
      <c r="H16" s="45">
        <f>H17+H18+H19+H20</f>
        <v>0</v>
      </c>
    </row>
    <row r="17" spans="1:8" ht="24.75">
      <c r="A17" s="102" t="s">
        <v>179</v>
      </c>
      <c r="B17" s="98"/>
      <c r="C17" s="57">
        <v>130</v>
      </c>
      <c r="D17" s="65"/>
      <c r="E17" s="61"/>
      <c r="F17" s="61"/>
      <c r="G17" s="61"/>
      <c r="H17" s="99"/>
    </row>
    <row r="18" spans="1:8" ht="15.75">
      <c r="A18" s="102" t="s">
        <v>180</v>
      </c>
      <c r="B18" s="98"/>
      <c r="C18" s="57">
        <v>130</v>
      </c>
      <c r="D18" s="65"/>
      <c r="E18" s="61"/>
      <c r="F18" s="61"/>
      <c r="G18" s="61"/>
      <c r="H18" s="99"/>
    </row>
    <row r="19" spans="1:8" ht="15.75">
      <c r="A19" s="49"/>
      <c r="B19" s="98"/>
      <c r="C19" s="57">
        <v>130</v>
      </c>
      <c r="D19" s="65"/>
      <c r="E19" s="61"/>
      <c r="F19" s="61"/>
      <c r="G19" s="61"/>
      <c r="H19" s="99"/>
    </row>
    <row r="20" spans="1:8" ht="15.75">
      <c r="A20" s="55"/>
      <c r="B20" s="98"/>
      <c r="C20" s="65"/>
      <c r="D20" s="65"/>
      <c r="E20" s="61"/>
      <c r="F20" s="61"/>
      <c r="G20" s="61"/>
      <c r="H20" s="99"/>
    </row>
    <row r="21" spans="1:8" ht="15.75">
      <c r="A21" s="97" t="s">
        <v>76</v>
      </c>
      <c r="B21" s="98" t="s">
        <v>77</v>
      </c>
      <c r="C21" s="72">
        <v>130</v>
      </c>
      <c r="D21" s="65"/>
      <c r="E21" s="61"/>
      <c r="F21" s="61"/>
      <c r="G21" s="61"/>
      <c r="H21" s="99"/>
    </row>
    <row r="22" spans="1:8" ht="15.75">
      <c r="A22" s="97" t="s">
        <v>78</v>
      </c>
      <c r="B22" s="98" t="s">
        <v>79</v>
      </c>
      <c r="C22" s="72">
        <v>130</v>
      </c>
      <c r="D22" s="65"/>
      <c r="E22" s="61"/>
      <c r="F22" s="61"/>
      <c r="G22" s="61"/>
      <c r="H22" s="99"/>
    </row>
    <row r="23" spans="1:8" ht="15.75">
      <c r="A23" s="97" t="s">
        <v>80</v>
      </c>
      <c r="B23" s="98" t="s">
        <v>81</v>
      </c>
      <c r="C23" s="57">
        <v>140</v>
      </c>
      <c r="D23" s="57" t="s">
        <v>56</v>
      </c>
      <c r="E23" s="61">
        <f>E24</f>
        <v>0</v>
      </c>
      <c r="F23" s="61">
        <f>F24</f>
        <v>0</v>
      </c>
      <c r="G23" s="61">
        <f>G24</f>
        <v>0</v>
      </c>
      <c r="H23" s="74">
        <f>H24</f>
        <v>0</v>
      </c>
    </row>
    <row r="24" spans="1:8" ht="9" customHeight="1">
      <c r="A24" s="100" t="s">
        <v>82</v>
      </c>
      <c r="B24" s="56">
        <v>1310</v>
      </c>
      <c r="C24" s="57">
        <v>140</v>
      </c>
      <c r="D24" s="57"/>
      <c r="E24" s="61"/>
      <c r="F24" s="61"/>
      <c r="G24" s="61"/>
      <c r="H24" s="101"/>
    </row>
    <row r="25" spans="1:8" ht="15" customHeight="1">
      <c r="A25" s="100"/>
      <c r="B25" s="56"/>
      <c r="C25" s="57"/>
      <c r="D25" s="57"/>
      <c r="E25" s="61"/>
      <c r="F25" s="61"/>
      <c r="G25" s="61"/>
      <c r="H25" s="101"/>
    </row>
    <row r="26" spans="1:8" ht="15.75">
      <c r="A26" s="97" t="s">
        <v>83</v>
      </c>
      <c r="B26" s="56">
        <v>1400</v>
      </c>
      <c r="C26" s="57">
        <v>150</v>
      </c>
      <c r="D26" s="57" t="s">
        <v>56</v>
      </c>
      <c r="E26" s="61">
        <f>E27+E29+E30</f>
        <v>0</v>
      </c>
      <c r="F26" s="61">
        <f>F27+F29+F30</f>
        <v>0</v>
      </c>
      <c r="G26" s="61">
        <f>G27+G29+G30</f>
        <v>0</v>
      </c>
      <c r="H26" s="74">
        <f>H27+H29+H30</f>
        <v>0</v>
      </c>
    </row>
    <row r="27" spans="1:8" ht="12.75" customHeight="1">
      <c r="A27" s="102" t="s">
        <v>84</v>
      </c>
      <c r="B27" s="56">
        <v>1410</v>
      </c>
      <c r="C27" s="57">
        <v>150</v>
      </c>
      <c r="D27" s="103"/>
      <c r="E27" s="61"/>
      <c r="F27" s="61"/>
      <c r="G27" s="61"/>
      <c r="H27" s="74"/>
    </row>
    <row r="28" spans="1:8" ht="14.25">
      <c r="A28" s="102"/>
      <c r="B28" s="56"/>
      <c r="C28" s="57"/>
      <c r="D28" s="103"/>
      <c r="E28" s="61"/>
      <c r="F28" s="61"/>
      <c r="G28" s="61"/>
      <c r="H28" s="74"/>
    </row>
    <row r="29" spans="1:8" ht="15.75">
      <c r="A29" s="97" t="s">
        <v>85</v>
      </c>
      <c r="B29" s="56">
        <v>1420</v>
      </c>
      <c r="C29" s="57">
        <v>150</v>
      </c>
      <c r="D29" s="103"/>
      <c r="E29" s="61">
        <v>0</v>
      </c>
      <c r="F29" s="61"/>
      <c r="G29" s="61"/>
      <c r="H29" s="104"/>
    </row>
    <row r="30" spans="1:8" ht="15.75">
      <c r="A30" s="55"/>
      <c r="B30" s="56"/>
      <c r="C30" s="57"/>
      <c r="D30" s="103"/>
      <c r="E30" s="61"/>
      <c r="F30" s="61"/>
      <c r="G30" s="61"/>
      <c r="H30" s="104"/>
    </row>
    <row r="31" spans="1:8" ht="15.75">
      <c r="A31" s="97" t="s">
        <v>86</v>
      </c>
      <c r="B31" s="56">
        <v>1500</v>
      </c>
      <c r="C31" s="57">
        <v>180</v>
      </c>
      <c r="D31" s="57" t="s">
        <v>56</v>
      </c>
      <c r="E31" s="61">
        <f>E32+E33</f>
        <v>0</v>
      </c>
      <c r="F31" s="61">
        <f>F32+F33</f>
        <v>0</v>
      </c>
      <c r="G31" s="61">
        <f>G32+G33</f>
        <v>0</v>
      </c>
      <c r="H31" s="74">
        <f>H32+H33</f>
        <v>0</v>
      </c>
    </row>
    <row r="32" spans="1:8" ht="13.5" customHeight="1">
      <c r="A32" s="105" t="s">
        <v>87</v>
      </c>
      <c r="B32" s="56"/>
      <c r="C32" s="57"/>
      <c r="D32" s="65"/>
      <c r="E32" s="61"/>
      <c r="F32" s="61"/>
      <c r="G32" s="61"/>
      <c r="H32" s="99"/>
    </row>
    <row r="33" spans="1:8" ht="15.75">
      <c r="A33" s="55"/>
      <c r="B33" s="64"/>
      <c r="C33" s="65"/>
      <c r="D33" s="65"/>
      <c r="E33" s="61"/>
      <c r="F33" s="61"/>
      <c r="G33" s="61"/>
      <c r="H33" s="99"/>
    </row>
    <row r="34" spans="1:8" ht="15.75">
      <c r="A34" s="97" t="s">
        <v>88</v>
      </c>
      <c r="B34" s="56">
        <v>1900</v>
      </c>
      <c r="C34" s="57" t="s">
        <v>56</v>
      </c>
      <c r="D34" s="57" t="s">
        <v>56</v>
      </c>
      <c r="E34" s="61">
        <f>E35+E37</f>
        <v>0</v>
      </c>
      <c r="F34" s="61">
        <f>F35+F37</f>
        <v>0</v>
      </c>
      <c r="G34" s="61">
        <f>G35+G37</f>
        <v>0</v>
      </c>
      <c r="H34" s="74">
        <f>H35</f>
        <v>0</v>
      </c>
    </row>
    <row r="35" spans="1:8" ht="36">
      <c r="A35" s="102" t="s">
        <v>89</v>
      </c>
      <c r="B35" s="56">
        <v>1910</v>
      </c>
      <c r="C35" s="57">
        <v>440</v>
      </c>
      <c r="D35" s="65"/>
      <c r="E35" s="61"/>
      <c r="F35" s="61"/>
      <c r="G35" s="61"/>
      <c r="H35" s="99"/>
    </row>
    <row r="36" spans="1:8" ht="15.75">
      <c r="A36" s="55"/>
      <c r="B36" s="64"/>
      <c r="C36" s="65"/>
      <c r="D36" s="65"/>
      <c r="E36" s="61"/>
      <c r="F36" s="61"/>
      <c r="G36" s="61"/>
      <c r="H36" s="99"/>
    </row>
    <row r="37" spans="1:8" ht="15.75">
      <c r="A37" s="97" t="s">
        <v>90</v>
      </c>
      <c r="B37" s="56">
        <v>1980</v>
      </c>
      <c r="C37" s="57" t="s">
        <v>56</v>
      </c>
      <c r="D37" s="57" t="s">
        <v>56</v>
      </c>
      <c r="E37" s="61">
        <f>E38</f>
        <v>0</v>
      </c>
      <c r="F37" s="61">
        <f>F38</f>
        <v>0</v>
      </c>
      <c r="G37" s="61">
        <f>G38</f>
        <v>0</v>
      </c>
      <c r="H37" s="74">
        <f>H38</f>
        <v>0</v>
      </c>
    </row>
    <row r="38" spans="1:8" ht="36">
      <c r="A38" s="102" t="s">
        <v>91</v>
      </c>
      <c r="B38" s="56">
        <v>1981</v>
      </c>
      <c r="C38" s="57">
        <v>510</v>
      </c>
      <c r="D38" s="65"/>
      <c r="E38" s="61"/>
      <c r="F38" s="61"/>
      <c r="G38" s="61"/>
      <c r="H38" s="101" t="s">
        <v>56</v>
      </c>
    </row>
    <row r="39" spans="1:8" ht="15.75">
      <c r="A39" s="55"/>
      <c r="B39" s="64"/>
      <c r="C39" s="65"/>
      <c r="D39" s="65"/>
      <c r="E39" s="61"/>
      <c r="F39" s="61"/>
      <c r="G39" s="61"/>
      <c r="H39" s="99"/>
    </row>
    <row r="40" spans="1:8" ht="15.75">
      <c r="A40" s="106" t="s">
        <v>92</v>
      </c>
      <c r="B40" s="67">
        <v>2000</v>
      </c>
      <c r="C40" s="68" t="s">
        <v>56</v>
      </c>
      <c r="D40" s="68" t="s">
        <v>56</v>
      </c>
      <c r="E40" s="61">
        <f>E41+E58+E65+E73+E80+E82</f>
        <v>0</v>
      </c>
      <c r="F40" s="61">
        <f>F41+F58+F65+F73+F80+F82</f>
        <v>0</v>
      </c>
      <c r="G40" s="61">
        <f>G41+G58+G65+G73+G80+G82</f>
        <v>0</v>
      </c>
      <c r="H40" s="74">
        <f>H82</f>
        <v>0</v>
      </c>
    </row>
    <row r="41" spans="1:8" ht="24.75">
      <c r="A41" s="102" t="s">
        <v>93</v>
      </c>
      <c r="B41" s="56">
        <v>2100</v>
      </c>
      <c r="C41" s="57" t="s">
        <v>56</v>
      </c>
      <c r="D41" s="57" t="s">
        <v>56</v>
      </c>
      <c r="E41" s="61">
        <f>E42+E43+E44+E45+E46+E47+E48+E49+E52+E54+E55+E53</f>
        <v>0</v>
      </c>
      <c r="F41" s="61">
        <f>F42+F43+F44+F45+F46+F47+F48+F49+F52+F54+F55+F53</f>
        <v>0</v>
      </c>
      <c r="G41" s="61">
        <f>G42+G43+G44+G45+G46+G47+G48+G49+G52+G54+G55+G53</f>
        <v>0</v>
      </c>
      <c r="H41" s="101" t="s">
        <v>56</v>
      </c>
    </row>
    <row r="42" spans="1:8" ht="24.75">
      <c r="A42" s="102" t="s">
        <v>94</v>
      </c>
      <c r="B42" s="56">
        <v>2110</v>
      </c>
      <c r="C42" s="57">
        <v>111</v>
      </c>
      <c r="D42" s="57">
        <v>211</v>
      </c>
      <c r="E42" s="61"/>
      <c r="F42" s="61"/>
      <c r="G42" s="61"/>
      <c r="H42" s="101" t="s">
        <v>56</v>
      </c>
    </row>
    <row r="43" spans="1:8" ht="15.75">
      <c r="A43" s="102" t="s">
        <v>95</v>
      </c>
      <c r="B43" s="56"/>
      <c r="C43" s="57"/>
      <c r="D43" s="57">
        <v>266</v>
      </c>
      <c r="E43" s="61"/>
      <c r="F43" s="61"/>
      <c r="G43" s="61"/>
      <c r="H43" s="101"/>
    </row>
    <row r="44" spans="1:8" ht="15.75">
      <c r="A44" s="108" t="s">
        <v>96</v>
      </c>
      <c r="B44" s="56">
        <v>2120</v>
      </c>
      <c r="C44" s="57">
        <v>112</v>
      </c>
      <c r="D44" s="57">
        <v>212</v>
      </c>
      <c r="E44" s="61"/>
      <c r="F44" s="61"/>
      <c r="G44" s="61"/>
      <c r="H44" s="101" t="s">
        <v>56</v>
      </c>
    </row>
    <row r="45" spans="1:8" ht="15.75">
      <c r="A45" s="108"/>
      <c r="B45" s="56"/>
      <c r="C45" s="57"/>
      <c r="D45" s="57">
        <v>222</v>
      </c>
      <c r="E45" s="61"/>
      <c r="F45" s="61"/>
      <c r="G45" s="61"/>
      <c r="H45" s="101"/>
    </row>
    <row r="46" spans="1:8" ht="15.75">
      <c r="A46" s="108"/>
      <c r="B46" s="56"/>
      <c r="C46" s="57"/>
      <c r="D46" s="57">
        <v>226</v>
      </c>
      <c r="E46" s="61"/>
      <c r="F46" s="61"/>
      <c r="G46" s="61"/>
      <c r="H46" s="101"/>
    </row>
    <row r="47" spans="1:8" ht="15.75">
      <c r="A47" s="108"/>
      <c r="B47" s="56"/>
      <c r="C47" s="57"/>
      <c r="D47" s="57">
        <v>266</v>
      </c>
      <c r="E47" s="61"/>
      <c r="F47" s="61"/>
      <c r="G47" s="61"/>
      <c r="H47" s="101"/>
    </row>
    <row r="48" spans="1:8" ht="24.75">
      <c r="A48" s="102" t="s">
        <v>97</v>
      </c>
      <c r="B48" s="56">
        <v>2130</v>
      </c>
      <c r="C48" s="57">
        <v>113</v>
      </c>
      <c r="D48" s="65"/>
      <c r="E48" s="61"/>
      <c r="F48" s="61"/>
      <c r="G48" s="61"/>
      <c r="H48" s="101" t="s">
        <v>56</v>
      </c>
    </row>
    <row r="49" spans="1:8" ht="24.75">
      <c r="A49" s="102" t="s">
        <v>98</v>
      </c>
      <c r="B49" s="56">
        <v>2140</v>
      </c>
      <c r="C49" s="57">
        <v>119</v>
      </c>
      <c r="D49" s="57" t="s">
        <v>56</v>
      </c>
      <c r="E49" s="61">
        <f>E50+E51</f>
        <v>0</v>
      </c>
      <c r="F49" s="61">
        <f>F50+F51</f>
        <v>0</v>
      </c>
      <c r="G49" s="61">
        <f>G50+G51</f>
        <v>0</v>
      </c>
      <c r="H49" s="101" t="s">
        <v>56</v>
      </c>
    </row>
    <row r="50" spans="1:8" ht="24.75">
      <c r="A50" s="102" t="s">
        <v>99</v>
      </c>
      <c r="B50" s="56">
        <v>2141</v>
      </c>
      <c r="C50" s="57">
        <v>119</v>
      </c>
      <c r="D50" s="57">
        <v>213</v>
      </c>
      <c r="E50" s="61"/>
      <c r="F50" s="61"/>
      <c r="G50" s="61"/>
      <c r="H50" s="101" t="s">
        <v>56</v>
      </c>
    </row>
    <row r="51" spans="1:8" ht="15.75">
      <c r="A51" s="97" t="s">
        <v>100</v>
      </c>
      <c r="B51" s="56">
        <v>2142</v>
      </c>
      <c r="C51" s="57">
        <v>119</v>
      </c>
      <c r="D51" s="57">
        <v>213</v>
      </c>
      <c r="E51" s="61">
        <v>0</v>
      </c>
      <c r="F51" s="61">
        <v>0</v>
      </c>
      <c r="G51" s="61">
        <v>0</v>
      </c>
      <c r="H51" s="101" t="s">
        <v>56</v>
      </c>
    </row>
    <row r="52" spans="1:8" ht="15.75">
      <c r="A52" s="97" t="s">
        <v>101</v>
      </c>
      <c r="B52" s="56">
        <v>2150</v>
      </c>
      <c r="C52" s="57">
        <v>131</v>
      </c>
      <c r="D52" s="65"/>
      <c r="E52" s="61"/>
      <c r="F52" s="61"/>
      <c r="G52" s="61"/>
      <c r="H52" s="101" t="s">
        <v>56</v>
      </c>
    </row>
    <row r="53" spans="1:8" ht="37.5" customHeight="1">
      <c r="A53" s="102" t="s">
        <v>102</v>
      </c>
      <c r="B53" s="56">
        <v>2160</v>
      </c>
      <c r="C53" s="57">
        <v>133</v>
      </c>
      <c r="D53" s="65"/>
      <c r="E53" s="61"/>
      <c r="F53" s="61"/>
      <c r="G53" s="61"/>
      <c r="H53" s="101"/>
    </row>
    <row r="54" spans="1:8" ht="15.75">
      <c r="A54" s="97" t="s">
        <v>103</v>
      </c>
      <c r="B54" s="56">
        <v>2170</v>
      </c>
      <c r="C54" s="57">
        <v>134</v>
      </c>
      <c r="D54" s="65"/>
      <c r="E54" s="61"/>
      <c r="F54" s="61"/>
      <c r="G54" s="61"/>
      <c r="H54" s="101" t="s">
        <v>56</v>
      </c>
    </row>
    <row r="55" spans="1:8" ht="27.75" customHeight="1">
      <c r="A55" s="102" t="s">
        <v>104</v>
      </c>
      <c r="B55" s="56">
        <v>2180</v>
      </c>
      <c r="C55" s="57">
        <v>139</v>
      </c>
      <c r="D55" s="57" t="s">
        <v>56</v>
      </c>
      <c r="E55" s="61">
        <f>E56+E57</f>
        <v>0</v>
      </c>
      <c r="F55" s="61">
        <f>F56+F57</f>
        <v>0</v>
      </c>
      <c r="G55" s="61">
        <f>G56+G57</f>
        <v>0</v>
      </c>
      <c r="H55" s="101" t="s">
        <v>56</v>
      </c>
    </row>
    <row r="56" spans="1:8" ht="24.75">
      <c r="A56" s="102" t="s">
        <v>105</v>
      </c>
      <c r="B56" s="56">
        <v>2181</v>
      </c>
      <c r="C56" s="57">
        <v>139</v>
      </c>
      <c r="D56" s="65"/>
      <c r="E56" s="61"/>
      <c r="F56" s="61"/>
      <c r="G56" s="61"/>
      <c r="H56" s="101" t="s">
        <v>56</v>
      </c>
    </row>
    <row r="57" spans="1:8" ht="15.75">
      <c r="A57" s="97" t="s">
        <v>106</v>
      </c>
      <c r="B57" s="56">
        <v>2182</v>
      </c>
      <c r="C57" s="57">
        <v>139</v>
      </c>
      <c r="D57" s="65"/>
      <c r="E57" s="61"/>
      <c r="F57" s="61"/>
      <c r="G57" s="61"/>
      <c r="H57" s="101" t="s">
        <v>56</v>
      </c>
    </row>
    <row r="58" spans="1:8" ht="15.75">
      <c r="A58" s="97" t="s">
        <v>107</v>
      </c>
      <c r="B58" s="56">
        <v>2200</v>
      </c>
      <c r="C58" s="57">
        <v>300</v>
      </c>
      <c r="D58" s="57" t="s">
        <v>56</v>
      </c>
      <c r="E58" s="61">
        <f>E59+E62+E63+E64</f>
        <v>0</v>
      </c>
      <c r="F58" s="61">
        <f>F59+F62+F63+F64</f>
        <v>0</v>
      </c>
      <c r="G58" s="61">
        <f>G59+G62+G63+G64</f>
        <v>0</v>
      </c>
      <c r="H58" s="101" t="s">
        <v>56</v>
      </c>
    </row>
    <row r="59" spans="1:8" ht="24.75">
      <c r="A59" s="102" t="s">
        <v>108</v>
      </c>
      <c r="B59" s="56">
        <v>2210</v>
      </c>
      <c r="C59" s="57">
        <v>320</v>
      </c>
      <c r="D59" s="57" t="s">
        <v>56</v>
      </c>
      <c r="E59" s="61">
        <f>E60</f>
        <v>0</v>
      </c>
      <c r="F59" s="61">
        <f>F60</f>
        <v>0</v>
      </c>
      <c r="G59" s="61">
        <f>G60</f>
        <v>0</v>
      </c>
      <c r="H59" s="101" t="s">
        <v>56</v>
      </c>
    </row>
    <row r="60" spans="1:8" ht="36">
      <c r="A60" s="102" t="s">
        <v>109</v>
      </c>
      <c r="B60" s="56">
        <v>2211</v>
      </c>
      <c r="C60" s="57">
        <v>321</v>
      </c>
      <c r="D60" s="65"/>
      <c r="E60" s="61"/>
      <c r="F60" s="61"/>
      <c r="G60" s="61"/>
      <c r="H60" s="101" t="s">
        <v>56</v>
      </c>
    </row>
    <row r="61" spans="1:8" ht="15.75">
      <c r="A61" s="55"/>
      <c r="B61" s="64"/>
      <c r="C61" s="65"/>
      <c r="D61" s="65"/>
      <c r="E61" s="61"/>
      <c r="F61" s="61"/>
      <c r="G61" s="61"/>
      <c r="H61" s="99"/>
    </row>
    <row r="62" spans="1:8" ht="27.75" customHeight="1">
      <c r="A62" s="102" t="s">
        <v>110</v>
      </c>
      <c r="B62" s="56">
        <v>2220</v>
      </c>
      <c r="C62" s="57">
        <v>340</v>
      </c>
      <c r="D62" s="65"/>
      <c r="E62" s="61"/>
      <c r="F62" s="61"/>
      <c r="G62" s="61"/>
      <c r="H62" s="101" t="s">
        <v>56</v>
      </c>
    </row>
    <row r="63" spans="1:8" ht="36">
      <c r="A63" s="102" t="s">
        <v>111</v>
      </c>
      <c r="B63" s="56">
        <v>2230</v>
      </c>
      <c r="C63" s="57">
        <v>350</v>
      </c>
      <c r="D63" s="65"/>
      <c r="E63" s="61"/>
      <c r="F63" s="61"/>
      <c r="G63" s="61"/>
      <c r="H63" s="101" t="s">
        <v>56</v>
      </c>
    </row>
    <row r="64" spans="1:8" ht="15.75">
      <c r="A64" s="97" t="s">
        <v>112</v>
      </c>
      <c r="B64" s="56">
        <v>2240</v>
      </c>
      <c r="C64" s="57">
        <v>360</v>
      </c>
      <c r="D64" s="65"/>
      <c r="E64" s="61"/>
      <c r="F64" s="61"/>
      <c r="G64" s="61"/>
      <c r="H64" s="101" t="s">
        <v>56</v>
      </c>
    </row>
    <row r="65" spans="1:8" ht="15.75">
      <c r="A65" s="97" t="s">
        <v>113</v>
      </c>
      <c r="B65" s="56">
        <v>2300</v>
      </c>
      <c r="C65" s="57">
        <v>850</v>
      </c>
      <c r="D65" s="57" t="s">
        <v>56</v>
      </c>
      <c r="E65" s="61">
        <f>E66+E67+E68+E69+E70+E71+E72</f>
        <v>0</v>
      </c>
      <c r="F65" s="61">
        <f>F66+F67+F68+F69+F70+F71+F72</f>
        <v>0</v>
      </c>
      <c r="G65" s="61">
        <f>G66+G67+G68+G69+G70+G71+G72</f>
        <v>0</v>
      </c>
      <c r="H65" s="101" t="s">
        <v>56</v>
      </c>
    </row>
    <row r="66" spans="1:8" ht="24.75">
      <c r="A66" s="102" t="s">
        <v>114</v>
      </c>
      <c r="B66" s="56">
        <v>2310</v>
      </c>
      <c r="C66" s="57">
        <v>851</v>
      </c>
      <c r="D66" s="57">
        <v>291</v>
      </c>
      <c r="E66" s="61"/>
      <c r="F66" s="61"/>
      <c r="G66" s="61"/>
      <c r="H66" s="101" t="s">
        <v>56</v>
      </c>
    </row>
    <row r="67" spans="1:8" ht="24.75">
      <c r="A67" s="102" t="s">
        <v>115</v>
      </c>
      <c r="B67" s="56">
        <v>2320</v>
      </c>
      <c r="C67" s="57">
        <v>852</v>
      </c>
      <c r="D67" s="57">
        <v>291</v>
      </c>
      <c r="E67" s="61"/>
      <c r="F67" s="61"/>
      <c r="G67" s="61"/>
      <c r="H67" s="101" t="s">
        <v>56</v>
      </c>
    </row>
    <row r="68" spans="1:8" ht="15.75">
      <c r="A68" s="97" t="s">
        <v>116</v>
      </c>
      <c r="B68" s="56">
        <v>2330</v>
      </c>
      <c r="C68" s="57">
        <v>853</v>
      </c>
      <c r="D68" s="57">
        <v>291</v>
      </c>
      <c r="E68" s="61"/>
      <c r="F68" s="61"/>
      <c r="G68" s="61"/>
      <c r="H68" s="101" t="s">
        <v>56</v>
      </c>
    </row>
    <row r="69" spans="1:8" ht="15.75">
      <c r="A69" s="97"/>
      <c r="B69" s="56"/>
      <c r="C69" s="57"/>
      <c r="D69" s="57">
        <v>292</v>
      </c>
      <c r="E69" s="61"/>
      <c r="F69" s="61"/>
      <c r="G69" s="61"/>
      <c r="H69" s="101"/>
    </row>
    <row r="70" spans="1:8" ht="14.25" customHeight="1">
      <c r="A70" s="97"/>
      <c r="B70" s="56"/>
      <c r="C70" s="57"/>
      <c r="D70" s="57">
        <v>293</v>
      </c>
      <c r="E70" s="61"/>
      <c r="F70" s="61"/>
      <c r="G70" s="61"/>
      <c r="H70" s="101"/>
    </row>
    <row r="71" spans="1:8" ht="15.75">
      <c r="A71" s="97"/>
      <c r="B71" s="56"/>
      <c r="C71" s="57"/>
      <c r="D71" s="57">
        <v>295</v>
      </c>
      <c r="E71" s="61"/>
      <c r="F71" s="61"/>
      <c r="G71" s="61"/>
      <c r="H71" s="101"/>
    </row>
    <row r="72" spans="1:8" ht="15.75">
      <c r="A72" s="97"/>
      <c r="B72" s="56"/>
      <c r="C72" s="57"/>
      <c r="D72" s="57">
        <v>296</v>
      </c>
      <c r="E72" s="61"/>
      <c r="F72" s="61"/>
      <c r="G72" s="61"/>
      <c r="H72" s="101"/>
    </row>
    <row r="73" spans="1:8" ht="15.75">
      <c r="A73" s="97" t="s">
        <v>117</v>
      </c>
      <c r="B73" s="56">
        <v>2400</v>
      </c>
      <c r="C73" s="57" t="s">
        <v>56</v>
      </c>
      <c r="D73" s="57" t="s">
        <v>56</v>
      </c>
      <c r="E73" s="61">
        <f>E74+E75+E76+E77+E78+E79</f>
        <v>0</v>
      </c>
      <c r="F73" s="61">
        <f>F74+F75+F76+F77+F78+F79</f>
        <v>0</v>
      </c>
      <c r="G73" s="61">
        <f>G74+G75+G76+G77+G78+G79</f>
        <v>0</v>
      </c>
      <c r="H73" s="101" t="s">
        <v>56</v>
      </c>
    </row>
    <row r="74" spans="1:8" ht="24.75">
      <c r="A74" s="102" t="s">
        <v>118</v>
      </c>
      <c r="B74" s="56">
        <v>2410</v>
      </c>
      <c r="C74" s="57">
        <v>613</v>
      </c>
      <c r="D74" s="65"/>
      <c r="E74" s="61"/>
      <c r="F74" s="61"/>
      <c r="G74" s="61"/>
      <c r="H74" s="101" t="s">
        <v>56</v>
      </c>
    </row>
    <row r="75" spans="1:8" ht="15.75">
      <c r="A75" s="102" t="s">
        <v>119</v>
      </c>
      <c r="B75" s="56">
        <v>2420</v>
      </c>
      <c r="C75" s="57">
        <v>623</v>
      </c>
      <c r="D75" s="65"/>
      <c r="E75" s="61"/>
      <c r="F75" s="61"/>
      <c r="G75" s="61"/>
      <c r="H75" s="101"/>
    </row>
    <row r="76" spans="1:8" ht="24.75">
      <c r="A76" s="102" t="s">
        <v>120</v>
      </c>
      <c r="B76" s="56">
        <v>2430</v>
      </c>
      <c r="C76" s="57">
        <v>634</v>
      </c>
      <c r="D76" s="65"/>
      <c r="E76" s="61"/>
      <c r="F76" s="61"/>
      <c r="G76" s="61"/>
      <c r="H76" s="101"/>
    </row>
    <row r="77" spans="1:8" ht="15.75">
      <c r="A77" s="102" t="s">
        <v>121</v>
      </c>
      <c r="B77" s="56">
        <v>2440</v>
      </c>
      <c r="C77" s="57">
        <v>810</v>
      </c>
      <c r="D77" s="65"/>
      <c r="E77" s="61"/>
      <c r="F77" s="61"/>
      <c r="G77" s="61"/>
      <c r="H77" s="101"/>
    </row>
    <row r="78" spans="1:8" ht="15.75">
      <c r="A78" s="97" t="s">
        <v>122</v>
      </c>
      <c r="B78" s="73">
        <v>2450</v>
      </c>
      <c r="C78" s="57">
        <v>862</v>
      </c>
      <c r="D78" s="65"/>
      <c r="E78" s="61"/>
      <c r="F78" s="61"/>
      <c r="G78" s="61"/>
      <c r="H78" s="101" t="s">
        <v>56</v>
      </c>
    </row>
    <row r="79" spans="1:8" ht="24.75">
      <c r="A79" s="102" t="s">
        <v>123</v>
      </c>
      <c r="B79" s="56">
        <v>2460</v>
      </c>
      <c r="C79" s="57">
        <v>863</v>
      </c>
      <c r="D79" s="65"/>
      <c r="E79" s="61"/>
      <c r="F79" s="61"/>
      <c r="G79" s="61"/>
      <c r="H79" s="101" t="s">
        <v>56</v>
      </c>
    </row>
    <row r="80" spans="1:8" ht="15.75">
      <c r="A80" s="97" t="s">
        <v>124</v>
      </c>
      <c r="B80" s="56">
        <v>2500</v>
      </c>
      <c r="C80" s="57" t="s">
        <v>56</v>
      </c>
      <c r="D80" s="57" t="s">
        <v>56</v>
      </c>
      <c r="E80" s="61">
        <f>E81</f>
        <v>0</v>
      </c>
      <c r="F80" s="61">
        <f>F81</f>
        <v>0</v>
      </c>
      <c r="G80" s="61">
        <f>G81</f>
        <v>0</v>
      </c>
      <c r="H80" s="101" t="s">
        <v>56</v>
      </c>
    </row>
    <row r="81" spans="1:8" ht="24.75">
      <c r="A81" s="102" t="s">
        <v>125</v>
      </c>
      <c r="B81" s="56">
        <v>2520</v>
      </c>
      <c r="C81" s="57">
        <v>831</v>
      </c>
      <c r="D81" s="57">
        <v>296</v>
      </c>
      <c r="E81" s="61"/>
      <c r="F81" s="61"/>
      <c r="G81" s="61"/>
      <c r="H81" s="101" t="s">
        <v>56</v>
      </c>
    </row>
    <row r="82" spans="1:8" ht="15.75">
      <c r="A82" s="55" t="s">
        <v>126</v>
      </c>
      <c r="B82" s="56">
        <v>2600</v>
      </c>
      <c r="C82" s="57" t="s">
        <v>56</v>
      </c>
      <c r="D82" s="57" t="s">
        <v>56</v>
      </c>
      <c r="E82" s="61">
        <f>E83+E84+E89+E110+E108</f>
        <v>0</v>
      </c>
      <c r="F82" s="61">
        <f>F83+F84+F89+F110+F108</f>
        <v>0</v>
      </c>
      <c r="G82" s="61">
        <f>G83+G84+G89+G110+G108</f>
        <v>0</v>
      </c>
      <c r="H82" s="74">
        <f>H83+H84+H89+H110+H108</f>
        <v>0</v>
      </c>
    </row>
    <row r="83" spans="1:8" ht="24.75">
      <c r="A83" s="102" t="s">
        <v>127</v>
      </c>
      <c r="B83" s="56">
        <v>2610</v>
      </c>
      <c r="C83" s="57">
        <v>241</v>
      </c>
      <c r="D83" s="65"/>
      <c r="E83" s="61"/>
      <c r="F83" s="61"/>
      <c r="G83" s="61"/>
      <c r="H83" s="99"/>
    </row>
    <row r="84" spans="1:8" ht="24.75">
      <c r="A84" s="102" t="s">
        <v>128</v>
      </c>
      <c r="B84" s="56">
        <v>2630</v>
      </c>
      <c r="C84" s="57">
        <v>243</v>
      </c>
      <c r="D84" s="57" t="s">
        <v>56</v>
      </c>
      <c r="E84" s="61">
        <f>SUM(E85:E88)</f>
        <v>0</v>
      </c>
      <c r="F84" s="61">
        <f>F85+F86+F88</f>
        <v>0</v>
      </c>
      <c r="G84" s="61">
        <f>G85+G86+G88</f>
        <v>0</v>
      </c>
      <c r="H84" s="74">
        <f>H85+H86+H88</f>
        <v>0</v>
      </c>
    </row>
    <row r="85" spans="1:8" ht="24.75">
      <c r="A85" s="102" t="s">
        <v>129</v>
      </c>
      <c r="B85" s="56">
        <v>2631</v>
      </c>
      <c r="C85" s="57">
        <v>243</v>
      </c>
      <c r="D85" s="57">
        <v>225</v>
      </c>
      <c r="E85" s="61"/>
      <c r="F85" s="61"/>
      <c r="G85" s="61"/>
      <c r="H85" s="99"/>
    </row>
    <row r="86" spans="1:8" ht="15.75">
      <c r="A86" s="102" t="s">
        <v>130</v>
      </c>
      <c r="B86" s="56">
        <v>2632</v>
      </c>
      <c r="C86" s="57"/>
      <c r="D86" s="57">
        <v>226</v>
      </c>
      <c r="E86" s="61"/>
      <c r="F86" s="61"/>
      <c r="G86" s="61"/>
      <c r="H86" s="99"/>
    </row>
    <row r="87" spans="1:8" ht="15.75">
      <c r="A87" s="49"/>
      <c r="B87" s="56"/>
      <c r="C87" s="57"/>
      <c r="D87" s="57">
        <v>228</v>
      </c>
      <c r="E87" s="61">
        <v>0</v>
      </c>
      <c r="F87" s="61"/>
      <c r="G87" s="61"/>
      <c r="H87" s="99"/>
    </row>
    <row r="88" spans="1:8" ht="15.75">
      <c r="A88" s="102" t="s">
        <v>131</v>
      </c>
      <c r="B88" s="56">
        <v>2633</v>
      </c>
      <c r="C88" s="57"/>
      <c r="D88" s="57">
        <v>310</v>
      </c>
      <c r="E88" s="61"/>
      <c r="F88" s="61"/>
      <c r="G88" s="61"/>
      <c r="H88" s="99"/>
    </row>
    <row r="89" spans="1:8" ht="15.75">
      <c r="A89" s="97" t="s">
        <v>132</v>
      </c>
      <c r="B89" s="56">
        <v>2640</v>
      </c>
      <c r="C89" s="57">
        <v>244</v>
      </c>
      <c r="D89" s="57" t="s">
        <v>56</v>
      </c>
      <c r="E89" s="61">
        <f>E90+E91+E92+E93+E94+E95+E96+E97+E98+E99+E100+E101+E102+E103+E104+E105+E106+E107</f>
        <v>0</v>
      </c>
      <c r="F89" s="61">
        <f>F90+F91+F92+F93+F94+F95+F96+F97+F98+F99+F100+F101+F102+F103+F104+F105+F106+F107</f>
        <v>0</v>
      </c>
      <c r="G89" s="61">
        <f>G90+G91+G92+G93+G94+G95+G96+G97+G98+G99+G100+G101+G102+G103+G104+G105+G106+G107</f>
        <v>0</v>
      </c>
      <c r="H89" s="74">
        <f>H90+H91+H92+H93+H94+H95+H96+H97+H98+H99+H100+H101+H102+H103+H104+H105+H106+H107</f>
        <v>0</v>
      </c>
    </row>
    <row r="90" spans="1:8" ht="24.75">
      <c r="A90" s="109" t="s">
        <v>133</v>
      </c>
      <c r="B90" s="73"/>
      <c r="C90" s="57">
        <v>244</v>
      </c>
      <c r="D90" s="57">
        <v>221</v>
      </c>
      <c r="E90" s="61"/>
      <c r="F90" s="61"/>
      <c r="G90" s="61"/>
      <c r="H90" s="110"/>
    </row>
    <row r="91" spans="1:8" ht="15.75">
      <c r="A91" s="108" t="s">
        <v>134</v>
      </c>
      <c r="B91" s="73"/>
      <c r="C91" s="57"/>
      <c r="D91" s="57">
        <v>222</v>
      </c>
      <c r="E91" s="61"/>
      <c r="F91" s="61"/>
      <c r="G91" s="61"/>
      <c r="H91" s="110"/>
    </row>
    <row r="92" spans="1:8" ht="15.75">
      <c r="A92" s="108" t="s">
        <v>135</v>
      </c>
      <c r="B92" s="73"/>
      <c r="C92" s="57"/>
      <c r="D92" s="57">
        <v>223</v>
      </c>
      <c r="E92" s="61"/>
      <c r="F92" s="61"/>
      <c r="G92" s="61"/>
      <c r="H92" s="110"/>
    </row>
    <row r="93" spans="1:8" ht="15.75">
      <c r="A93" s="108" t="s">
        <v>136</v>
      </c>
      <c r="B93" s="73"/>
      <c r="C93" s="57"/>
      <c r="D93" s="57">
        <v>224</v>
      </c>
      <c r="E93" s="61"/>
      <c r="F93" s="61"/>
      <c r="G93" s="61"/>
      <c r="H93" s="110"/>
    </row>
    <row r="94" spans="1:8" ht="15.75">
      <c r="A94" s="108" t="s">
        <v>137</v>
      </c>
      <c r="B94" s="73"/>
      <c r="C94" s="57"/>
      <c r="D94" s="57">
        <v>225</v>
      </c>
      <c r="E94" s="61"/>
      <c r="F94" s="61"/>
      <c r="G94" s="61"/>
      <c r="H94" s="110"/>
    </row>
    <row r="95" spans="1:8" ht="15.75">
      <c r="A95" s="108" t="s">
        <v>130</v>
      </c>
      <c r="B95" s="73"/>
      <c r="C95" s="57"/>
      <c r="D95" s="57">
        <v>226</v>
      </c>
      <c r="E95" s="61"/>
      <c r="F95" s="61"/>
      <c r="G95" s="61"/>
      <c r="H95" s="110"/>
    </row>
    <row r="96" spans="1:8" ht="15.75">
      <c r="A96" s="108" t="s">
        <v>138</v>
      </c>
      <c r="B96" s="73"/>
      <c r="C96" s="57"/>
      <c r="D96" s="57">
        <v>227</v>
      </c>
      <c r="E96" s="61"/>
      <c r="F96" s="61"/>
      <c r="G96" s="61"/>
      <c r="H96" s="110"/>
    </row>
    <row r="97" spans="1:8" ht="15.75">
      <c r="A97" s="108" t="s">
        <v>131</v>
      </c>
      <c r="B97" s="73"/>
      <c r="C97" s="57"/>
      <c r="D97" s="57">
        <v>310</v>
      </c>
      <c r="E97" s="61"/>
      <c r="F97" s="61"/>
      <c r="G97" s="61"/>
      <c r="H97" s="110"/>
    </row>
    <row r="98" spans="1:8" ht="24.75">
      <c r="A98" s="109" t="s">
        <v>140</v>
      </c>
      <c r="B98" s="73"/>
      <c r="C98" s="57"/>
      <c r="D98" s="57">
        <v>341</v>
      </c>
      <c r="E98" s="61"/>
      <c r="F98" s="61"/>
      <c r="G98" s="61"/>
      <c r="H98" s="110"/>
    </row>
    <row r="99" spans="1:8" ht="15.75">
      <c r="A99" s="108" t="s">
        <v>141</v>
      </c>
      <c r="B99" s="73"/>
      <c r="C99" s="57"/>
      <c r="D99" s="57">
        <v>342</v>
      </c>
      <c r="E99" s="61"/>
      <c r="F99" s="61"/>
      <c r="G99" s="61"/>
      <c r="H99" s="110"/>
    </row>
    <row r="100" spans="1:8" ht="15.75">
      <c r="A100" s="108" t="s">
        <v>142</v>
      </c>
      <c r="B100" s="73"/>
      <c r="C100" s="57"/>
      <c r="D100" s="57">
        <v>343</v>
      </c>
      <c r="E100" s="61"/>
      <c r="F100" s="61"/>
      <c r="G100" s="61"/>
      <c r="H100" s="110"/>
    </row>
    <row r="101" spans="1:8" ht="15.75">
      <c r="A101" s="108" t="s">
        <v>143</v>
      </c>
      <c r="B101" s="73"/>
      <c r="C101" s="57"/>
      <c r="D101" s="57">
        <v>344</v>
      </c>
      <c r="E101" s="61"/>
      <c r="F101" s="61"/>
      <c r="G101" s="61"/>
      <c r="H101" s="110"/>
    </row>
    <row r="102" spans="1:8" ht="15.75">
      <c r="A102" s="108" t="s">
        <v>144</v>
      </c>
      <c r="B102" s="73"/>
      <c r="C102" s="57"/>
      <c r="D102" s="57">
        <v>345</v>
      </c>
      <c r="E102" s="61"/>
      <c r="F102" s="61"/>
      <c r="G102" s="61"/>
      <c r="H102" s="110"/>
    </row>
    <row r="103" spans="1:8" ht="15.75">
      <c r="A103" s="108" t="s">
        <v>145</v>
      </c>
      <c r="B103" s="73"/>
      <c r="C103" s="57"/>
      <c r="D103" s="57">
        <v>346</v>
      </c>
      <c r="E103" s="61"/>
      <c r="F103" s="61"/>
      <c r="G103" s="61"/>
      <c r="H103" s="110"/>
    </row>
    <row r="104" spans="1:8" ht="15.75">
      <c r="A104" s="108" t="s">
        <v>146</v>
      </c>
      <c r="B104" s="73"/>
      <c r="C104" s="57"/>
      <c r="D104" s="57">
        <v>347</v>
      </c>
      <c r="E104" s="61"/>
      <c r="F104" s="61"/>
      <c r="G104" s="61"/>
      <c r="H104" s="110"/>
    </row>
    <row r="105" spans="1:8" ht="15.75">
      <c r="A105" s="108" t="s">
        <v>147</v>
      </c>
      <c r="B105" s="73"/>
      <c r="C105" s="57"/>
      <c r="D105" s="57">
        <v>349</v>
      </c>
      <c r="E105" s="61"/>
      <c r="F105" s="61"/>
      <c r="G105" s="61"/>
      <c r="H105" s="110"/>
    </row>
    <row r="106" spans="1:8" ht="24.75">
      <c r="A106" s="109" t="s">
        <v>148</v>
      </c>
      <c r="B106" s="73"/>
      <c r="C106" s="57"/>
      <c r="D106" s="57">
        <v>352</v>
      </c>
      <c r="E106" s="61"/>
      <c r="F106" s="61"/>
      <c r="G106" s="61"/>
      <c r="H106" s="110"/>
    </row>
    <row r="107" spans="1:8" ht="24.75">
      <c r="A107" s="109" t="s">
        <v>149</v>
      </c>
      <c r="B107" s="73"/>
      <c r="C107" s="57"/>
      <c r="D107" s="57">
        <v>353</v>
      </c>
      <c r="E107" s="61"/>
      <c r="F107" s="61"/>
      <c r="G107" s="61"/>
      <c r="H107" s="110"/>
    </row>
    <row r="108" spans="1:8" ht="15.75">
      <c r="A108" s="109" t="s">
        <v>150</v>
      </c>
      <c r="B108" s="73">
        <v>2641</v>
      </c>
      <c r="C108" s="57">
        <v>247</v>
      </c>
      <c r="D108" s="57" t="s">
        <v>56</v>
      </c>
      <c r="E108" s="61">
        <f>E109</f>
        <v>0</v>
      </c>
      <c r="F108" s="61">
        <f>F109</f>
        <v>0</v>
      </c>
      <c r="G108" s="61">
        <f>G109</f>
        <v>0</v>
      </c>
      <c r="H108" s="74">
        <f>H109</f>
        <v>0</v>
      </c>
    </row>
    <row r="109" spans="1:8" ht="24.75">
      <c r="A109" s="109" t="s">
        <v>151</v>
      </c>
      <c r="B109" s="73"/>
      <c r="C109" s="57">
        <v>247</v>
      </c>
      <c r="D109" s="57">
        <v>223</v>
      </c>
      <c r="E109" s="61"/>
      <c r="F109" s="61"/>
      <c r="G109" s="61"/>
      <c r="H109" s="110"/>
    </row>
    <row r="110" spans="1:8" ht="24.75">
      <c r="A110" s="109" t="s">
        <v>152</v>
      </c>
      <c r="B110" s="56">
        <v>2650</v>
      </c>
      <c r="C110" s="57">
        <v>400</v>
      </c>
      <c r="D110" s="57" t="s">
        <v>56</v>
      </c>
      <c r="E110" s="61">
        <f>E111+E112+E113+E114+E115+E116</f>
        <v>0</v>
      </c>
      <c r="F110" s="61">
        <f>F111+F112+F113+F114+F115</f>
        <v>0</v>
      </c>
      <c r="G110" s="61">
        <f>G111+G112+G113+G114+G115</f>
        <v>0</v>
      </c>
      <c r="H110" s="74">
        <f>H111+H112+H113+H114+H115</f>
        <v>0</v>
      </c>
    </row>
    <row r="111" spans="1:8" ht="18.75" customHeight="1">
      <c r="A111" s="109" t="s">
        <v>153</v>
      </c>
      <c r="B111" s="56">
        <v>2651</v>
      </c>
      <c r="C111" s="57">
        <v>406</v>
      </c>
      <c r="D111" s="57">
        <v>310</v>
      </c>
      <c r="E111" s="61"/>
      <c r="F111" s="61"/>
      <c r="G111" s="61"/>
      <c r="H111" s="110"/>
    </row>
    <row r="112" spans="1:8" ht="18.75" customHeight="1">
      <c r="A112" s="109"/>
      <c r="B112" s="56"/>
      <c r="C112" s="57"/>
      <c r="D112" s="57">
        <v>330</v>
      </c>
      <c r="E112" s="61"/>
      <c r="F112" s="61"/>
      <c r="G112" s="61"/>
      <c r="H112" s="110"/>
    </row>
    <row r="113" spans="1:8" ht="12.75" customHeight="1">
      <c r="A113" s="109" t="s">
        <v>154</v>
      </c>
      <c r="B113" s="56">
        <v>2652</v>
      </c>
      <c r="C113" s="57">
        <v>407</v>
      </c>
      <c r="D113" s="72">
        <v>225</v>
      </c>
      <c r="E113" s="61"/>
      <c r="F113" s="61"/>
      <c r="G113" s="61"/>
      <c r="H113" s="110"/>
    </row>
    <row r="114" spans="1:8" ht="15.75">
      <c r="A114" s="109"/>
      <c r="B114" s="56"/>
      <c r="C114" s="57"/>
      <c r="D114" s="72">
        <v>226</v>
      </c>
      <c r="E114" s="61"/>
      <c r="F114" s="61"/>
      <c r="G114" s="61"/>
      <c r="H114" s="110"/>
    </row>
    <row r="115" spans="1:8" ht="13.5" customHeight="1">
      <c r="A115" s="109"/>
      <c r="B115" s="56"/>
      <c r="C115" s="57"/>
      <c r="D115" s="72">
        <v>310</v>
      </c>
      <c r="E115" s="61"/>
      <c r="F115" s="61"/>
      <c r="G115" s="61"/>
      <c r="H115" s="110"/>
    </row>
    <row r="116" spans="1:8" ht="13.5" customHeight="1">
      <c r="A116" s="109"/>
      <c r="B116" s="56">
        <v>2653</v>
      </c>
      <c r="C116" s="57">
        <v>414</v>
      </c>
      <c r="D116" s="72">
        <v>228</v>
      </c>
      <c r="E116" s="61">
        <v>0</v>
      </c>
      <c r="F116" s="61"/>
      <c r="G116" s="61"/>
      <c r="H116" s="110"/>
    </row>
    <row r="117" spans="1:8" ht="15.75">
      <c r="A117" s="66" t="s">
        <v>155</v>
      </c>
      <c r="B117" s="67">
        <v>3000</v>
      </c>
      <c r="C117" s="68">
        <v>100</v>
      </c>
      <c r="D117" s="68" t="s">
        <v>56</v>
      </c>
      <c r="E117" s="111">
        <f>E118+E119+E120</f>
        <v>0</v>
      </c>
      <c r="F117" s="111">
        <f>F118+F119+F120</f>
        <v>0</v>
      </c>
      <c r="G117" s="111">
        <f>G118+G119+G120</f>
        <v>0</v>
      </c>
      <c r="H117" s="112" t="s">
        <v>56</v>
      </c>
    </row>
    <row r="118" spans="1:8" ht="24.75">
      <c r="A118" s="49" t="s">
        <v>156</v>
      </c>
      <c r="B118" s="56">
        <v>3010</v>
      </c>
      <c r="C118" s="65"/>
      <c r="D118" s="65"/>
      <c r="E118" s="61"/>
      <c r="F118" s="61"/>
      <c r="G118" s="61"/>
      <c r="H118" s="101" t="s">
        <v>56</v>
      </c>
    </row>
    <row r="119" spans="1:8" ht="15.75">
      <c r="A119" s="55" t="s">
        <v>157</v>
      </c>
      <c r="B119" s="56">
        <v>3020</v>
      </c>
      <c r="C119" s="65"/>
      <c r="D119" s="65"/>
      <c r="E119" s="61"/>
      <c r="F119" s="61"/>
      <c r="G119" s="61"/>
      <c r="H119" s="101" t="s">
        <v>56</v>
      </c>
    </row>
    <row r="120" spans="1:8" ht="15.75">
      <c r="A120" s="55" t="s">
        <v>158</v>
      </c>
      <c r="B120" s="56">
        <v>3030</v>
      </c>
      <c r="C120" s="65"/>
      <c r="D120" s="65"/>
      <c r="E120" s="61"/>
      <c r="F120" s="61"/>
      <c r="G120" s="61"/>
      <c r="H120" s="101" t="s">
        <v>56</v>
      </c>
    </row>
    <row r="121" spans="1:8" ht="15.75">
      <c r="A121" s="93" t="s">
        <v>159</v>
      </c>
      <c r="B121" s="133">
        <v>4000</v>
      </c>
      <c r="C121" s="40" t="s">
        <v>56</v>
      </c>
      <c r="D121" s="40" t="s">
        <v>56</v>
      </c>
      <c r="E121" s="33">
        <f>E122</f>
        <v>0</v>
      </c>
      <c r="F121" s="33">
        <f>F122</f>
        <v>0</v>
      </c>
      <c r="G121" s="33">
        <f>G122</f>
        <v>0</v>
      </c>
      <c r="H121" s="54" t="s">
        <v>56</v>
      </c>
    </row>
    <row r="122" spans="1:8" ht="24.75">
      <c r="A122" s="134" t="s">
        <v>160</v>
      </c>
      <c r="B122" s="53">
        <v>4010</v>
      </c>
      <c r="C122" s="27">
        <v>610</v>
      </c>
      <c r="D122" s="50"/>
      <c r="E122" s="44"/>
      <c r="F122" s="44"/>
      <c r="G122" s="44"/>
      <c r="H122" s="54" t="s">
        <v>56</v>
      </c>
    </row>
    <row r="123" spans="1:8" ht="15.75">
      <c r="A123" s="94"/>
      <c r="B123" s="135"/>
      <c r="C123" s="136"/>
      <c r="D123" s="136"/>
      <c r="E123" s="137"/>
      <c r="F123" s="137"/>
      <c r="G123" s="137"/>
      <c r="H123" s="84"/>
    </row>
    <row r="124" spans="1:7" ht="15" customHeight="1">
      <c r="A124" s="117"/>
      <c r="E124" s="89"/>
      <c r="F124" s="89"/>
      <c r="G124" s="89"/>
    </row>
    <row r="125" spans="1:7" ht="15.75">
      <c r="A125" s="85" t="s">
        <v>181</v>
      </c>
      <c r="E125" s="89"/>
      <c r="F125" s="89"/>
      <c r="G125" s="89"/>
    </row>
    <row r="126" spans="1:7" ht="9.75" customHeight="1">
      <c r="A126" s="116" t="s">
        <v>162</v>
      </c>
      <c r="E126" s="89"/>
      <c r="F126" s="89"/>
      <c r="G126" s="89"/>
    </row>
    <row r="127" spans="1:7" ht="15.75">
      <c r="A127" s="85"/>
      <c r="E127" s="89"/>
      <c r="F127" s="89"/>
      <c r="G127" s="89"/>
    </row>
    <row r="128" spans="1:7" ht="10.5" customHeight="1">
      <c r="A128" s="116"/>
      <c r="E128" s="89"/>
      <c r="F128" s="89"/>
      <c r="G128" s="89"/>
    </row>
    <row r="129" spans="1:7" ht="15.75">
      <c r="A129" s="88" t="s">
        <v>182</v>
      </c>
      <c r="E129" s="89"/>
      <c r="F129" s="89"/>
      <c r="G129" s="89"/>
    </row>
    <row r="130" spans="1:7" ht="10.5" customHeight="1">
      <c r="A130" s="116" t="s">
        <v>164</v>
      </c>
      <c r="E130" s="89"/>
      <c r="F130" s="89"/>
      <c r="G130" s="89"/>
    </row>
    <row r="131" spans="1:7" ht="15.75">
      <c r="A131" s="117"/>
      <c r="E131" s="89"/>
      <c r="F131" s="89"/>
      <c r="G131" s="89"/>
    </row>
    <row r="132" spans="1:7" ht="15.75">
      <c r="A132" s="117"/>
      <c r="E132" s="89"/>
      <c r="F132" s="89"/>
      <c r="G132" s="89"/>
    </row>
    <row r="133" spans="1:8" ht="22.5" customHeight="1">
      <c r="A133" s="90" t="s">
        <v>165</v>
      </c>
      <c r="B133" s="90"/>
      <c r="C133" s="90"/>
      <c r="D133" s="90"/>
      <c r="E133" s="90"/>
      <c r="F133" s="90"/>
      <c r="G133" s="90"/>
      <c r="H133" s="90"/>
    </row>
    <row r="134" spans="1:8" ht="21.75" customHeight="1">
      <c r="A134" s="90" t="s">
        <v>166</v>
      </c>
      <c r="B134" s="90"/>
      <c r="C134" s="90"/>
      <c r="D134" s="90"/>
      <c r="E134" s="90"/>
      <c r="F134" s="90"/>
      <c r="G134" s="90"/>
      <c r="H134" s="90"/>
    </row>
    <row r="135" spans="1:8" ht="12.75" customHeight="1">
      <c r="A135" s="90" t="s">
        <v>167</v>
      </c>
      <c r="B135" s="90"/>
      <c r="C135" s="90"/>
      <c r="D135" s="90"/>
      <c r="E135" s="90"/>
      <c r="F135" s="90"/>
      <c r="G135" s="90"/>
      <c r="H135" s="90"/>
    </row>
    <row r="136" spans="1:7" ht="15.75">
      <c r="A136" s="117"/>
      <c r="E136" s="89"/>
      <c r="F136" s="89"/>
      <c r="G136" s="89"/>
    </row>
    <row r="137" spans="1:7" ht="15.75">
      <c r="A137" s="117"/>
      <c r="E137" s="89"/>
      <c r="F137" s="89"/>
      <c r="G137" s="89"/>
    </row>
    <row r="138" spans="1:7" ht="15.75">
      <c r="A138" s="117"/>
      <c r="E138" s="89"/>
      <c r="F138" s="89"/>
      <c r="G138" s="89"/>
    </row>
    <row r="139" spans="1:7" ht="15.75">
      <c r="A139" s="117"/>
      <c r="E139" s="89"/>
      <c r="F139" s="89"/>
      <c r="G139" s="89"/>
    </row>
    <row r="140" spans="1:7" ht="15.75">
      <c r="A140" s="117"/>
      <c r="E140" s="89"/>
      <c r="F140" s="89"/>
      <c r="G140" s="89"/>
    </row>
    <row r="141" spans="1:7" ht="15.75">
      <c r="A141" s="117"/>
      <c r="E141" s="89"/>
      <c r="F141" s="89"/>
      <c r="G141" s="89"/>
    </row>
    <row r="142" spans="1:7" ht="15.75">
      <c r="A142" s="117"/>
      <c r="E142" s="89"/>
      <c r="F142" s="89"/>
      <c r="G142" s="89"/>
    </row>
    <row r="143" spans="1:7" ht="15.75">
      <c r="A143" s="117"/>
      <c r="E143" s="89"/>
      <c r="F143" s="89"/>
      <c r="G143" s="89"/>
    </row>
    <row r="144" spans="1:7" ht="15.75">
      <c r="A144" s="117"/>
      <c r="E144" s="89"/>
      <c r="F144" s="89"/>
      <c r="G144" s="89"/>
    </row>
    <row r="145" spans="1:7" ht="15.75">
      <c r="A145" s="117"/>
      <c r="E145" s="89"/>
      <c r="F145" s="89"/>
      <c r="G145" s="89"/>
    </row>
    <row r="146" spans="1:7" ht="15.75">
      <c r="A146" s="117"/>
      <c r="E146" s="89"/>
      <c r="F146" s="89"/>
      <c r="G146" s="89"/>
    </row>
    <row r="147" spans="1:7" ht="15.75">
      <c r="A147" s="117"/>
      <c r="E147" s="89"/>
      <c r="F147" s="89"/>
      <c r="G147" s="89"/>
    </row>
    <row r="148" spans="1:7" ht="15.75">
      <c r="A148" s="117"/>
      <c r="E148" s="89"/>
      <c r="F148" s="89"/>
      <c r="G148" s="89"/>
    </row>
    <row r="149" spans="1:7" ht="15.75">
      <c r="A149" s="117"/>
      <c r="E149" s="89"/>
      <c r="F149" s="89"/>
      <c r="G149" s="89"/>
    </row>
    <row r="150" spans="1:7" ht="15.75">
      <c r="A150" s="117"/>
      <c r="E150" s="89"/>
      <c r="F150" s="89"/>
      <c r="G150" s="89"/>
    </row>
    <row r="151" spans="1:7" ht="15.75">
      <c r="A151" s="117"/>
      <c r="E151" s="89"/>
      <c r="F151" s="89"/>
      <c r="G151" s="89"/>
    </row>
    <row r="152" spans="1:7" ht="15.75">
      <c r="A152" s="117"/>
      <c r="E152" s="89"/>
      <c r="F152" s="89"/>
      <c r="G152" s="89"/>
    </row>
    <row r="153" spans="1:7" ht="15.75">
      <c r="A153" s="117"/>
      <c r="E153" s="89"/>
      <c r="F153" s="89"/>
      <c r="G153" s="89"/>
    </row>
    <row r="154" spans="1:7" ht="15.75">
      <c r="A154" s="117"/>
      <c r="E154" s="89"/>
      <c r="F154" s="89"/>
      <c r="G154" s="89"/>
    </row>
    <row r="155" spans="1:7" ht="15.75">
      <c r="A155" s="117"/>
      <c r="E155" s="89"/>
      <c r="F155" s="89"/>
      <c r="G155" s="89"/>
    </row>
    <row r="156" spans="1:7" ht="15.75">
      <c r="A156" s="117"/>
      <c r="E156" s="89"/>
      <c r="F156" s="89"/>
      <c r="G156" s="89"/>
    </row>
    <row r="157" spans="1:7" ht="15.75">
      <c r="A157" s="117"/>
      <c r="E157" s="89"/>
      <c r="F157" s="89"/>
      <c r="G157" s="89"/>
    </row>
    <row r="158" spans="1:7" ht="15.75">
      <c r="A158" s="117"/>
      <c r="E158" s="89"/>
      <c r="F158" s="89"/>
      <c r="G158" s="89"/>
    </row>
    <row r="159" spans="1:7" ht="15.75">
      <c r="A159" s="117"/>
      <c r="E159" s="89"/>
      <c r="F159" s="89"/>
      <c r="G159" s="89"/>
    </row>
    <row r="160" spans="1:7" ht="15.75">
      <c r="A160" s="117"/>
      <c r="E160" s="89"/>
      <c r="F160" s="89"/>
      <c r="G160" s="89"/>
    </row>
    <row r="161" spans="1:7" ht="15.75">
      <c r="A161" s="117"/>
      <c r="E161" s="89"/>
      <c r="F161" s="89"/>
      <c r="G161" s="89"/>
    </row>
    <row r="162" spans="1:7" ht="15.75">
      <c r="A162" s="117"/>
      <c r="E162" s="89"/>
      <c r="F162" s="89"/>
      <c r="G162" s="89"/>
    </row>
    <row r="163" spans="1:7" ht="15.75">
      <c r="A163" s="117"/>
      <c r="E163" s="89"/>
      <c r="F163" s="89"/>
      <c r="G163" s="89"/>
    </row>
    <row r="164" spans="1:7" ht="15.75">
      <c r="A164" s="117"/>
      <c r="E164" s="89"/>
      <c r="F164" s="89"/>
      <c r="G164" s="89"/>
    </row>
    <row r="165" spans="1:7" ht="15.75">
      <c r="A165" s="117"/>
      <c r="E165" s="89"/>
      <c r="F165" s="89"/>
      <c r="G165" s="89"/>
    </row>
    <row r="166" spans="1:7" ht="15.75">
      <c r="A166" s="117"/>
      <c r="E166" s="89"/>
      <c r="F166" s="89"/>
      <c r="G166" s="89"/>
    </row>
    <row r="167" spans="1:7" ht="15.75">
      <c r="A167" s="117"/>
      <c r="E167" s="89"/>
      <c r="F167" s="89"/>
      <c r="G167" s="89"/>
    </row>
    <row r="168" spans="1:7" ht="15.75">
      <c r="A168" s="117"/>
      <c r="E168" s="89"/>
      <c r="F168" s="89"/>
      <c r="G168" s="89"/>
    </row>
    <row r="169" spans="1:7" ht="15.75">
      <c r="A169" s="117"/>
      <c r="E169" s="89"/>
      <c r="F169" s="89"/>
      <c r="G169" s="89"/>
    </row>
    <row r="170" spans="1:7" ht="15.75">
      <c r="A170" s="117"/>
      <c r="E170" s="89"/>
      <c r="F170" s="89"/>
      <c r="G170" s="89"/>
    </row>
    <row r="171" spans="1:7" ht="15.75">
      <c r="A171" s="117"/>
      <c r="E171" s="89"/>
      <c r="F171" s="89"/>
      <c r="G171" s="89"/>
    </row>
    <row r="172" spans="1:7" ht="15.75">
      <c r="A172" s="117"/>
      <c r="E172" s="89"/>
      <c r="F172" s="89"/>
      <c r="G172" s="89"/>
    </row>
    <row r="173" spans="1:7" ht="15.75">
      <c r="A173" s="117"/>
      <c r="E173" s="89"/>
      <c r="F173" s="89"/>
      <c r="G173" s="89"/>
    </row>
    <row r="174" spans="1:7" ht="15.75">
      <c r="A174" s="117"/>
      <c r="E174" s="89"/>
      <c r="F174" s="89"/>
      <c r="G174" s="89"/>
    </row>
    <row r="175" spans="1:7" ht="15.75">
      <c r="A175" s="117"/>
      <c r="E175" s="89"/>
      <c r="F175" s="89"/>
      <c r="G175" s="89"/>
    </row>
    <row r="176" spans="1:7" ht="15.75">
      <c r="A176" s="117"/>
      <c r="E176" s="89"/>
      <c r="F176" s="89"/>
      <c r="G176" s="89"/>
    </row>
    <row r="177" spans="1:7" ht="15.75">
      <c r="A177" s="117"/>
      <c r="E177" s="89"/>
      <c r="F177" s="89"/>
      <c r="G177" s="89"/>
    </row>
    <row r="178" spans="1:7" ht="15.75">
      <c r="A178" s="117"/>
      <c r="E178" s="89"/>
      <c r="F178" s="89"/>
      <c r="G178" s="89"/>
    </row>
    <row r="179" spans="5:7" ht="15.75">
      <c r="E179" s="89"/>
      <c r="F179" s="89"/>
      <c r="G179" s="89"/>
    </row>
    <row r="180" spans="5:7" ht="15.75">
      <c r="E180" s="89"/>
      <c r="F180" s="89"/>
      <c r="G180" s="89"/>
    </row>
    <row r="181" spans="5:7" ht="15.75">
      <c r="E181" s="89"/>
      <c r="F181" s="89"/>
      <c r="G181" s="89"/>
    </row>
    <row r="182" spans="5:7" ht="15.75">
      <c r="E182" s="89"/>
      <c r="F182" s="89"/>
      <c r="G182" s="89"/>
    </row>
    <row r="183" spans="5:7" ht="15.75">
      <c r="E183" s="89"/>
      <c r="F183" s="89"/>
      <c r="G183" s="89"/>
    </row>
    <row r="184" spans="5:7" ht="15.75">
      <c r="E184" s="89"/>
      <c r="F184" s="89"/>
      <c r="G184" s="89"/>
    </row>
    <row r="185" spans="5:7" ht="15.75">
      <c r="E185" s="89"/>
      <c r="F185" s="89"/>
      <c r="G185" s="89"/>
    </row>
    <row r="186" spans="5:7" ht="15.75">
      <c r="E186" s="89"/>
      <c r="F186" s="89"/>
      <c r="G186" s="89"/>
    </row>
    <row r="187" spans="5:7" ht="15.75">
      <c r="E187" s="89"/>
      <c r="F187" s="89"/>
      <c r="G187" s="89"/>
    </row>
    <row r="188" spans="5:7" ht="15.75">
      <c r="E188" s="89"/>
      <c r="F188" s="89"/>
      <c r="G188" s="89"/>
    </row>
    <row r="189" spans="5:7" ht="15.75">
      <c r="E189" s="89"/>
      <c r="F189" s="89"/>
      <c r="G189" s="89"/>
    </row>
    <row r="190" spans="5:7" ht="15.75">
      <c r="E190" s="89"/>
      <c r="F190" s="89"/>
      <c r="G190" s="89"/>
    </row>
    <row r="191" spans="5:7" ht="15.75">
      <c r="E191" s="89"/>
      <c r="F191" s="89"/>
      <c r="G191" s="89"/>
    </row>
    <row r="192" spans="5:7" ht="15.75">
      <c r="E192" s="89"/>
      <c r="F192" s="89"/>
      <c r="G192" s="89"/>
    </row>
    <row r="193" spans="5:7" ht="15.75">
      <c r="E193" s="89"/>
      <c r="F193" s="89"/>
      <c r="G193" s="89"/>
    </row>
    <row r="194" spans="5:7" ht="15.75">
      <c r="E194" s="89"/>
      <c r="F194" s="89"/>
      <c r="G194" s="89"/>
    </row>
    <row r="195" spans="5:7" ht="15.75">
      <c r="E195" s="89"/>
      <c r="F195" s="89"/>
      <c r="G195" s="89"/>
    </row>
    <row r="196" spans="5:7" ht="15.75">
      <c r="E196" s="89"/>
      <c r="F196" s="89"/>
      <c r="G196" s="89"/>
    </row>
    <row r="197" spans="5:7" ht="15.75">
      <c r="E197" s="89"/>
      <c r="F197" s="89"/>
      <c r="G197" s="89"/>
    </row>
    <row r="198" spans="5:7" ht="15.75">
      <c r="E198" s="89"/>
      <c r="F198" s="89"/>
      <c r="G198" s="89"/>
    </row>
    <row r="199" spans="5:7" ht="15.75">
      <c r="E199" s="89"/>
      <c r="F199" s="89"/>
      <c r="G199" s="89"/>
    </row>
    <row r="200" spans="5:7" ht="15.75">
      <c r="E200" s="89"/>
      <c r="F200" s="89"/>
      <c r="G200" s="89"/>
    </row>
    <row r="201" spans="5:7" ht="15.75">
      <c r="E201" s="89"/>
      <c r="F201" s="89"/>
      <c r="G201" s="89"/>
    </row>
    <row r="202" spans="5:7" ht="15.75">
      <c r="E202" s="89"/>
      <c r="F202" s="89"/>
      <c r="G202" s="89"/>
    </row>
    <row r="203" spans="5:7" ht="15.75">
      <c r="E203" s="89"/>
      <c r="F203" s="89"/>
      <c r="G203" s="89"/>
    </row>
    <row r="204" spans="5:7" ht="15.75">
      <c r="E204" s="89"/>
      <c r="F204" s="89"/>
      <c r="G204" s="89"/>
    </row>
    <row r="205" spans="5:7" ht="15.75">
      <c r="E205" s="89"/>
      <c r="F205" s="89"/>
      <c r="G205" s="89"/>
    </row>
    <row r="206" spans="5:7" ht="15.75">
      <c r="E206" s="89"/>
      <c r="F206" s="89"/>
      <c r="G206" s="89"/>
    </row>
    <row r="207" spans="5:7" ht="15.75">
      <c r="E207" s="89"/>
      <c r="F207" s="89"/>
      <c r="G207" s="89"/>
    </row>
    <row r="208" spans="5:7" ht="15.75">
      <c r="E208" s="89"/>
      <c r="F208" s="89"/>
      <c r="G208" s="89"/>
    </row>
    <row r="209" spans="5:7" ht="15.75">
      <c r="E209" s="89"/>
      <c r="F209" s="89"/>
      <c r="G209" s="89"/>
    </row>
    <row r="210" spans="5:7" ht="15.75">
      <c r="E210" s="89"/>
      <c r="F210" s="89"/>
      <c r="G210" s="89"/>
    </row>
    <row r="211" spans="5:7" ht="15.75">
      <c r="E211" s="89"/>
      <c r="F211" s="89"/>
      <c r="G211" s="89"/>
    </row>
    <row r="212" spans="5:7" ht="15.75">
      <c r="E212" s="89"/>
      <c r="F212" s="89"/>
      <c r="G212" s="89"/>
    </row>
    <row r="213" spans="5:7" ht="15.75">
      <c r="E213" s="89"/>
      <c r="F213" s="89"/>
      <c r="G213" s="89"/>
    </row>
    <row r="214" spans="5:7" ht="15.75">
      <c r="E214" s="89"/>
      <c r="F214" s="89"/>
      <c r="G214" s="89"/>
    </row>
    <row r="215" spans="5:7" ht="15.75">
      <c r="E215" s="89"/>
      <c r="F215" s="89"/>
      <c r="G215" s="89"/>
    </row>
    <row r="216" spans="5:7" ht="15.75">
      <c r="E216" s="89"/>
      <c r="F216" s="89"/>
      <c r="G216" s="89"/>
    </row>
    <row r="217" spans="5:7" ht="15.75">
      <c r="E217" s="89"/>
      <c r="F217" s="89"/>
      <c r="G217" s="89"/>
    </row>
    <row r="218" spans="5:7" ht="15.75">
      <c r="E218" s="89"/>
      <c r="F218" s="89"/>
      <c r="G218" s="89"/>
    </row>
    <row r="219" spans="5:7" ht="15.75">
      <c r="E219" s="89"/>
      <c r="F219" s="89"/>
      <c r="G219" s="89"/>
    </row>
    <row r="220" spans="5:7" ht="15.75">
      <c r="E220" s="89"/>
      <c r="F220" s="89"/>
      <c r="G220" s="89"/>
    </row>
    <row r="221" spans="5:7" ht="15.75">
      <c r="E221" s="89"/>
      <c r="F221" s="89"/>
      <c r="G221" s="89"/>
    </row>
    <row r="222" spans="5:7" ht="15.75">
      <c r="E222" s="89"/>
      <c r="F222" s="89"/>
      <c r="G222" s="89"/>
    </row>
    <row r="223" spans="5:7" ht="15.75">
      <c r="E223" s="89"/>
      <c r="F223" s="89"/>
      <c r="G223" s="89"/>
    </row>
    <row r="224" spans="5:7" ht="15.75">
      <c r="E224" s="89"/>
      <c r="F224" s="89"/>
      <c r="G224" s="89"/>
    </row>
    <row r="225" spans="5:7" ht="15.75">
      <c r="E225" s="89"/>
      <c r="F225" s="89"/>
      <c r="G225" s="89"/>
    </row>
    <row r="226" spans="5:7" ht="15.75">
      <c r="E226" s="89"/>
      <c r="F226" s="89"/>
      <c r="G226" s="89"/>
    </row>
    <row r="227" spans="5:7" ht="15.75">
      <c r="E227" s="89"/>
      <c r="F227" s="89"/>
      <c r="G227" s="89"/>
    </row>
    <row r="228" spans="5:7" ht="15.75">
      <c r="E228" s="89"/>
      <c r="F228" s="89"/>
      <c r="G228" s="89"/>
    </row>
    <row r="229" spans="5:7" ht="15.75">
      <c r="E229" s="89"/>
      <c r="F229" s="89"/>
      <c r="G229" s="89"/>
    </row>
    <row r="230" spans="5:7" ht="15.75">
      <c r="E230" s="89"/>
      <c r="F230" s="89"/>
      <c r="G230" s="89"/>
    </row>
    <row r="231" spans="5:7" ht="15.75">
      <c r="E231" s="89"/>
      <c r="F231" s="89"/>
      <c r="G231" s="89"/>
    </row>
    <row r="232" spans="5:7" ht="15.75">
      <c r="E232" s="89"/>
      <c r="F232" s="89"/>
      <c r="G232" s="89"/>
    </row>
    <row r="233" spans="5:7" ht="15.75">
      <c r="E233" s="89"/>
      <c r="F233" s="89"/>
      <c r="G233" s="89"/>
    </row>
    <row r="234" spans="5:7" ht="15.75">
      <c r="E234" s="89"/>
      <c r="F234" s="89"/>
      <c r="G234" s="89"/>
    </row>
    <row r="235" spans="5:7" ht="15.75">
      <c r="E235" s="89"/>
      <c r="F235" s="89"/>
      <c r="G235" s="89"/>
    </row>
    <row r="236" spans="5:7" ht="15.75">
      <c r="E236" s="89"/>
      <c r="F236" s="89"/>
      <c r="G236" s="89"/>
    </row>
    <row r="237" spans="5:7" ht="15.75">
      <c r="E237" s="89"/>
      <c r="F237" s="89"/>
      <c r="G237" s="89"/>
    </row>
    <row r="238" spans="5:7" ht="15.75">
      <c r="E238" s="89"/>
      <c r="F238" s="89"/>
      <c r="G238" s="89"/>
    </row>
    <row r="239" spans="5:7" ht="15.75">
      <c r="E239" s="89"/>
      <c r="F239" s="89"/>
      <c r="G239" s="89"/>
    </row>
    <row r="240" spans="5:7" ht="15.75">
      <c r="E240" s="89"/>
      <c r="F240" s="89"/>
      <c r="G240" s="89"/>
    </row>
    <row r="241" spans="5:7" ht="15.75">
      <c r="E241" s="89"/>
      <c r="F241" s="89"/>
      <c r="G241" s="89"/>
    </row>
    <row r="242" spans="5:7" ht="15.75">
      <c r="E242" s="89"/>
      <c r="F242" s="89"/>
      <c r="G242" s="89"/>
    </row>
    <row r="243" spans="5:7" ht="15.75">
      <c r="E243" s="89"/>
      <c r="F243" s="89"/>
      <c r="G243" s="89"/>
    </row>
    <row r="244" spans="5:7" ht="15.75">
      <c r="E244" s="89"/>
      <c r="F244" s="89"/>
      <c r="G244" s="89"/>
    </row>
    <row r="245" spans="5:7" ht="15.75">
      <c r="E245" s="89"/>
      <c r="F245" s="89"/>
      <c r="G245" s="89"/>
    </row>
    <row r="246" spans="5:7" ht="15.75">
      <c r="E246" s="89"/>
      <c r="F246" s="89"/>
      <c r="G246" s="89"/>
    </row>
    <row r="247" spans="5:7" ht="15.75">
      <c r="E247" s="89"/>
      <c r="F247" s="89"/>
      <c r="G247" s="89"/>
    </row>
  </sheetData>
  <sheetProtection selectLockedCells="1" selectUnlockedCells="1"/>
  <mergeCells count="49">
    <mergeCell ref="A2:H2"/>
    <mergeCell ref="A4:A5"/>
    <mergeCell ref="B4:B5"/>
    <mergeCell ref="C4:C5"/>
    <mergeCell ref="D4:D5"/>
    <mergeCell ref="E4:H4"/>
    <mergeCell ref="A11:A12"/>
    <mergeCell ref="B11:B12"/>
    <mergeCell ref="C11:C12"/>
    <mergeCell ref="D11:D12"/>
    <mergeCell ref="E11:E12"/>
    <mergeCell ref="F11:F12"/>
    <mergeCell ref="G11:G12"/>
    <mergeCell ref="H11:H12"/>
    <mergeCell ref="A24:A25"/>
    <mergeCell ref="B24:B25"/>
    <mergeCell ref="C24:C25"/>
    <mergeCell ref="D24:D25"/>
    <mergeCell ref="E24:E25"/>
    <mergeCell ref="F24:F25"/>
    <mergeCell ref="G24:G25"/>
    <mergeCell ref="H24:H25"/>
    <mergeCell ref="A27:A28"/>
    <mergeCell ref="B27:B28"/>
    <mergeCell ref="C27:C28"/>
    <mergeCell ref="D27:D28"/>
    <mergeCell ref="E27:E28"/>
    <mergeCell ref="F27:F28"/>
    <mergeCell ref="G27:G28"/>
    <mergeCell ref="H27:H28"/>
    <mergeCell ref="B42:B43"/>
    <mergeCell ref="C42:C43"/>
    <mergeCell ref="A44:A47"/>
    <mergeCell ref="B44:B47"/>
    <mergeCell ref="C44:C47"/>
    <mergeCell ref="A68:A72"/>
    <mergeCell ref="B68:B72"/>
    <mergeCell ref="C68:C72"/>
    <mergeCell ref="C85:C88"/>
    <mergeCell ref="C90:C107"/>
    <mergeCell ref="A111:A112"/>
    <mergeCell ref="B111:B112"/>
    <mergeCell ref="C111:C112"/>
    <mergeCell ref="A113:A115"/>
    <mergeCell ref="B113:B115"/>
    <mergeCell ref="C113:C115"/>
    <mergeCell ref="A133:H133"/>
    <mergeCell ref="A134:H134"/>
    <mergeCell ref="A135:H135"/>
  </mergeCells>
  <printOptions/>
  <pageMargins left="0.23055555555555557" right="0.39375" top="0.39375" bottom="0.393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22"/>
    <pageSetUpPr fitToPage="1"/>
  </sheetPr>
  <dimension ref="A2:I133"/>
  <sheetViews>
    <sheetView zoomScale="70" zoomScaleNormal="70" zoomScaleSheetLayoutView="100" workbookViewId="0" topLeftCell="A48">
      <selection activeCell="E81" sqref="E81"/>
    </sheetView>
  </sheetViews>
  <sheetFormatPr defaultColWidth="9.00390625" defaultRowHeight="12.75"/>
  <cols>
    <col min="1" max="1" width="73.50390625" style="25" customWidth="1"/>
    <col min="2" max="2" width="6.875" style="25" customWidth="1"/>
    <col min="3" max="3" width="9.125" style="25" customWidth="1"/>
    <col min="4" max="4" width="8.00390625" style="25" customWidth="1"/>
    <col min="5" max="5" width="13.25390625" style="25" customWidth="1"/>
    <col min="6" max="6" width="13.625" style="25" customWidth="1"/>
    <col min="7" max="7" width="13.25390625" style="25" customWidth="1"/>
    <col min="8" max="8" width="9.25390625" style="25" customWidth="1"/>
    <col min="9" max="16384" width="8.875" style="25" customWidth="1"/>
  </cols>
  <sheetData>
    <row r="2" spans="1:8" ht="18.75" customHeight="1">
      <c r="A2" s="132" t="s">
        <v>183</v>
      </c>
      <c r="B2" s="132"/>
      <c r="C2" s="132"/>
      <c r="D2" s="132"/>
      <c r="E2" s="132"/>
      <c r="F2" s="132"/>
      <c r="G2" s="132"/>
      <c r="H2" s="132"/>
    </row>
    <row r="4" spans="1:8" ht="12.75" customHeight="1">
      <c r="A4" s="27" t="s">
        <v>45</v>
      </c>
      <c r="B4" s="28" t="s">
        <v>46</v>
      </c>
      <c r="C4" s="28" t="s">
        <v>47</v>
      </c>
      <c r="D4" s="28" t="s">
        <v>48</v>
      </c>
      <c r="E4" s="27" t="s">
        <v>49</v>
      </c>
      <c r="F4" s="27"/>
      <c r="G4" s="27"/>
      <c r="H4" s="27"/>
    </row>
    <row r="5" spans="1:8" ht="63" customHeight="1">
      <c r="A5" s="27"/>
      <c r="B5" s="27"/>
      <c r="C5" s="27"/>
      <c r="D5" s="28"/>
      <c r="E5" s="28" t="s">
        <v>184</v>
      </c>
      <c r="F5" s="28" t="s">
        <v>185</v>
      </c>
      <c r="G5" s="28" t="s">
        <v>186</v>
      </c>
      <c r="H5" s="28" t="s">
        <v>53</v>
      </c>
    </row>
    <row r="6" spans="1:8" ht="13.5">
      <c r="A6" s="27">
        <v>1</v>
      </c>
      <c r="B6" s="29">
        <v>2</v>
      </c>
      <c r="C6" s="29">
        <v>3</v>
      </c>
      <c r="D6" s="29">
        <v>4</v>
      </c>
      <c r="E6" s="29">
        <v>5</v>
      </c>
      <c r="F6" s="29">
        <v>6</v>
      </c>
      <c r="G6" s="29">
        <v>7</v>
      </c>
      <c r="H6" s="29">
        <v>8</v>
      </c>
    </row>
    <row r="7" spans="1:8" ht="14.25">
      <c r="A7" s="30" t="s">
        <v>54</v>
      </c>
      <c r="B7" s="31" t="s">
        <v>55</v>
      </c>
      <c r="C7" s="32" t="s">
        <v>56</v>
      </c>
      <c r="D7" s="32" t="s">
        <v>56</v>
      </c>
      <c r="E7" s="92">
        <v>882916.46</v>
      </c>
      <c r="F7" s="92"/>
      <c r="G7" s="92"/>
      <c r="H7" s="34"/>
    </row>
    <row r="8" spans="1:8" ht="15.75">
      <c r="A8" s="30" t="s">
        <v>57</v>
      </c>
      <c r="B8" s="35" t="s">
        <v>58</v>
      </c>
      <c r="C8" s="27" t="s">
        <v>56</v>
      </c>
      <c r="D8" s="27" t="s">
        <v>56</v>
      </c>
      <c r="E8" s="44"/>
      <c r="F8" s="44"/>
      <c r="G8" s="44"/>
      <c r="H8" s="37"/>
    </row>
    <row r="9" spans="1:8" ht="15.75">
      <c r="A9" s="38" t="s">
        <v>59</v>
      </c>
      <c r="B9" s="39" t="s">
        <v>60</v>
      </c>
      <c r="C9" s="40" t="s">
        <v>56</v>
      </c>
      <c r="D9" s="40" t="s">
        <v>56</v>
      </c>
      <c r="E9" s="33">
        <f>E10+E13+E23+E26+E31+E34</f>
        <v>6000000</v>
      </c>
      <c r="F9" s="33">
        <f>F10+F13+F23+F26+F31+F34</f>
        <v>6100000</v>
      </c>
      <c r="G9" s="33">
        <f>G10+G13+G23+G26+G31+G34</f>
        <v>6200000</v>
      </c>
      <c r="H9" s="42">
        <f>H10+H13+H23+H26+H31+H34</f>
        <v>0</v>
      </c>
    </row>
    <row r="10" spans="1:8" ht="24.75">
      <c r="A10" s="43" t="s">
        <v>61</v>
      </c>
      <c r="B10" s="35" t="s">
        <v>62</v>
      </c>
      <c r="C10" s="27">
        <v>120</v>
      </c>
      <c r="D10" s="27" t="s">
        <v>56</v>
      </c>
      <c r="E10" s="44">
        <f>E11</f>
        <v>0</v>
      </c>
      <c r="F10" s="44">
        <f>F11</f>
        <v>0</v>
      </c>
      <c r="G10" s="44">
        <f>G11</f>
        <v>0</v>
      </c>
      <c r="H10" s="45">
        <f>H11</f>
        <v>0</v>
      </c>
    </row>
    <row r="11" spans="1:8" ht="12.75" customHeight="1">
      <c r="A11" s="43" t="s">
        <v>63</v>
      </c>
      <c r="B11" s="35" t="s">
        <v>64</v>
      </c>
      <c r="C11" s="27">
        <v>120</v>
      </c>
      <c r="D11" s="95"/>
      <c r="E11" s="46"/>
      <c r="F11" s="46"/>
      <c r="G11" s="46"/>
      <c r="H11" s="47"/>
    </row>
    <row r="12" spans="1:8" ht="14.25">
      <c r="A12" s="43"/>
      <c r="B12" s="35"/>
      <c r="C12" s="27"/>
      <c r="D12" s="27"/>
      <c r="E12" s="46"/>
      <c r="F12" s="46"/>
      <c r="G12" s="46"/>
      <c r="H12" s="47"/>
    </row>
    <row r="13" spans="1:8" ht="15.75">
      <c r="A13" s="30" t="s">
        <v>65</v>
      </c>
      <c r="B13" s="35" t="s">
        <v>66</v>
      </c>
      <c r="C13" s="27">
        <v>130</v>
      </c>
      <c r="D13" s="27" t="s">
        <v>56</v>
      </c>
      <c r="E13" s="44">
        <f>E14+E15+E16</f>
        <v>5997700</v>
      </c>
      <c r="F13" s="44">
        <f>F14+F15+F16</f>
        <v>6100000</v>
      </c>
      <c r="G13" s="44">
        <f>G14+G15+G16</f>
        <v>6200000</v>
      </c>
      <c r="H13" s="45">
        <f>H14+H15+H16</f>
        <v>0</v>
      </c>
    </row>
    <row r="14" spans="1:9" ht="53.25" customHeight="1">
      <c r="A14" s="49" t="s">
        <v>67</v>
      </c>
      <c r="B14" s="98" t="s">
        <v>68</v>
      </c>
      <c r="C14" s="57">
        <v>130</v>
      </c>
      <c r="D14" s="65"/>
      <c r="E14" s="44"/>
      <c r="F14" s="44"/>
      <c r="G14" s="44"/>
      <c r="H14" s="99"/>
      <c r="I14" s="85"/>
    </row>
    <row r="15" spans="1:9" ht="24.75">
      <c r="A15" s="49" t="s">
        <v>69</v>
      </c>
      <c r="B15" s="98" t="s">
        <v>70</v>
      </c>
      <c r="C15" s="57">
        <v>130</v>
      </c>
      <c r="D15" s="65"/>
      <c r="E15" s="44"/>
      <c r="F15" s="44"/>
      <c r="G15" s="44"/>
      <c r="H15" s="99"/>
      <c r="I15" s="85"/>
    </row>
    <row r="16" spans="1:9" ht="36">
      <c r="A16" s="49" t="s">
        <v>71</v>
      </c>
      <c r="B16" s="98" t="s">
        <v>72</v>
      </c>
      <c r="C16" s="57">
        <v>130</v>
      </c>
      <c r="D16" s="65"/>
      <c r="E16" s="44">
        <f>E17+E18+E19+E20</f>
        <v>5997700</v>
      </c>
      <c r="F16" s="44">
        <f>F17+F18+F19+F20</f>
        <v>6100000</v>
      </c>
      <c r="G16" s="44">
        <f>G17+G18+G19+G20</f>
        <v>6200000</v>
      </c>
      <c r="H16" s="74">
        <f>H17+H18+H19+H20</f>
        <v>0</v>
      </c>
      <c r="I16" s="85"/>
    </row>
    <row r="17" spans="1:9" ht="69.75">
      <c r="A17" s="49" t="s">
        <v>73</v>
      </c>
      <c r="B17" s="98"/>
      <c r="C17" s="57"/>
      <c r="D17" s="65"/>
      <c r="E17" s="61">
        <v>5000000</v>
      </c>
      <c r="F17" s="61">
        <v>5100000</v>
      </c>
      <c r="G17" s="61">
        <v>5200000</v>
      </c>
      <c r="H17" s="99"/>
      <c r="I17" s="85"/>
    </row>
    <row r="18" spans="1:9" ht="58.5">
      <c r="A18" s="49" t="s">
        <v>74</v>
      </c>
      <c r="B18" s="98"/>
      <c r="C18" s="57"/>
      <c r="D18" s="65"/>
      <c r="E18" s="61">
        <f>500000-2300</f>
        <v>497700</v>
      </c>
      <c r="F18" s="61">
        <v>500000</v>
      </c>
      <c r="G18" s="61">
        <v>500000</v>
      </c>
      <c r="H18" s="99"/>
      <c r="I18" s="85"/>
    </row>
    <row r="19" spans="1:9" ht="58.5">
      <c r="A19" s="49" t="s">
        <v>75</v>
      </c>
      <c r="B19" s="98"/>
      <c r="C19" s="57"/>
      <c r="D19" s="65"/>
      <c r="E19" s="61">
        <f>500000</f>
        <v>500000</v>
      </c>
      <c r="F19" s="61">
        <v>500000</v>
      </c>
      <c r="G19" s="61">
        <v>500000</v>
      </c>
      <c r="H19" s="99"/>
      <c r="I19" s="85"/>
    </row>
    <row r="20" spans="1:9" ht="15.75">
      <c r="A20" s="55"/>
      <c r="B20" s="98"/>
      <c r="C20" s="65"/>
      <c r="D20" s="65"/>
      <c r="E20" s="61"/>
      <c r="F20" s="61"/>
      <c r="G20" s="61"/>
      <c r="H20" s="99"/>
      <c r="I20" s="85"/>
    </row>
    <row r="21" spans="1:9" ht="15.75">
      <c r="A21" s="55" t="s">
        <v>76</v>
      </c>
      <c r="B21" s="98" t="s">
        <v>77</v>
      </c>
      <c r="C21" s="72">
        <v>130</v>
      </c>
      <c r="D21" s="65"/>
      <c r="E21" s="61"/>
      <c r="F21" s="61"/>
      <c r="G21" s="61"/>
      <c r="H21" s="99"/>
      <c r="I21" s="85"/>
    </row>
    <row r="22" spans="1:9" ht="15.75">
      <c r="A22" s="55" t="s">
        <v>78</v>
      </c>
      <c r="B22" s="98" t="s">
        <v>79</v>
      </c>
      <c r="C22" s="72">
        <v>130</v>
      </c>
      <c r="D22" s="65"/>
      <c r="E22" s="61"/>
      <c r="F22" s="61"/>
      <c r="G22" s="61"/>
      <c r="H22" s="99"/>
      <c r="I22" s="85"/>
    </row>
    <row r="23" spans="1:9" ht="15.75">
      <c r="A23" s="55" t="s">
        <v>80</v>
      </c>
      <c r="B23" s="98" t="s">
        <v>81</v>
      </c>
      <c r="C23" s="57">
        <v>140</v>
      </c>
      <c r="D23" s="57" t="s">
        <v>56</v>
      </c>
      <c r="E23" s="61">
        <f>E24</f>
        <v>2300</v>
      </c>
      <c r="F23" s="61">
        <f>F24</f>
        <v>0</v>
      </c>
      <c r="G23" s="61">
        <f>G24</f>
        <v>0</v>
      </c>
      <c r="H23" s="74">
        <f>H24</f>
        <v>0</v>
      </c>
      <c r="I23" s="85"/>
    </row>
    <row r="24" spans="1:9" ht="9" customHeight="1">
      <c r="A24" s="138" t="s">
        <v>187</v>
      </c>
      <c r="B24" s="56">
        <v>1310</v>
      </c>
      <c r="C24" s="57">
        <v>140</v>
      </c>
      <c r="D24" s="57"/>
      <c r="E24" s="61">
        <v>2300</v>
      </c>
      <c r="F24" s="61"/>
      <c r="G24" s="61"/>
      <c r="H24" s="101"/>
      <c r="I24" s="85"/>
    </row>
    <row r="25" spans="1:9" ht="15" customHeight="1">
      <c r="A25" s="138"/>
      <c r="B25" s="56"/>
      <c r="C25" s="57"/>
      <c r="D25" s="57"/>
      <c r="E25" s="61"/>
      <c r="F25" s="61"/>
      <c r="G25" s="61"/>
      <c r="H25" s="101"/>
      <c r="I25" s="85"/>
    </row>
    <row r="26" spans="1:9" ht="15.75">
      <c r="A26" s="55" t="s">
        <v>83</v>
      </c>
      <c r="B26" s="56">
        <v>1400</v>
      </c>
      <c r="C26" s="57">
        <v>150</v>
      </c>
      <c r="D26" s="57" t="s">
        <v>56</v>
      </c>
      <c r="E26" s="61">
        <f>E27+E29+E30</f>
        <v>0</v>
      </c>
      <c r="F26" s="61">
        <f>F27+F29+F30</f>
        <v>0</v>
      </c>
      <c r="G26" s="61">
        <f>G27+G29+G30</f>
        <v>0</v>
      </c>
      <c r="H26" s="74">
        <f>H27+H29+H30</f>
        <v>0</v>
      </c>
      <c r="I26" s="85"/>
    </row>
    <row r="27" spans="1:9" ht="12.75" customHeight="1">
      <c r="A27" s="49" t="s">
        <v>84</v>
      </c>
      <c r="B27" s="56">
        <v>1410</v>
      </c>
      <c r="C27" s="57">
        <v>150</v>
      </c>
      <c r="D27" s="103"/>
      <c r="E27" s="61"/>
      <c r="F27" s="61"/>
      <c r="G27" s="61"/>
      <c r="H27" s="74"/>
      <c r="I27" s="85"/>
    </row>
    <row r="28" spans="1:9" ht="14.25">
      <c r="A28" s="49"/>
      <c r="B28" s="56"/>
      <c r="C28" s="57"/>
      <c r="D28" s="103"/>
      <c r="E28" s="61"/>
      <c r="F28" s="61"/>
      <c r="G28" s="61"/>
      <c r="H28" s="74"/>
      <c r="I28" s="85"/>
    </row>
    <row r="29" spans="1:9" ht="15.75">
      <c r="A29" s="55" t="s">
        <v>85</v>
      </c>
      <c r="B29" s="56">
        <v>1420</v>
      </c>
      <c r="C29" s="57">
        <v>150</v>
      </c>
      <c r="D29" s="103"/>
      <c r="E29" s="61"/>
      <c r="F29" s="61"/>
      <c r="G29" s="61"/>
      <c r="H29" s="104"/>
      <c r="I29" s="85"/>
    </row>
    <row r="30" spans="1:9" ht="15.75">
      <c r="A30" s="55"/>
      <c r="B30" s="56"/>
      <c r="C30" s="57"/>
      <c r="D30" s="103"/>
      <c r="E30" s="61"/>
      <c r="F30" s="61"/>
      <c r="G30" s="61"/>
      <c r="H30" s="104"/>
      <c r="I30" s="85"/>
    </row>
    <row r="31" spans="1:9" ht="15.75">
      <c r="A31" s="55" t="s">
        <v>86</v>
      </c>
      <c r="B31" s="56">
        <v>1500</v>
      </c>
      <c r="C31" s="57">
        <v>180</v>
      </c>
      <c r="D31" s="57" t="s">
        <v>56</v>
      </c>
      <c r="E31" s="61">
        <f>E32+E33</f>
        <v>0</v>
      </c>
      <c r="F31" s="61">
        <f>F32+F33</f>
        <v>0</v>
      </c>
      <c r="G31" s="61">
        <f>G32+G33</f>
        <v>0</v>
      </c>
      <c r="H31" s="74">
        <f>H32+H33</f>
        <v>0</v>
      </c>
      <c r="I31" s="85"/>
    </row>
    <row r="32" spans="1:9" ht="13.5" customHeight="1">
      <c r="A32" s="62" t="s">
        <v>87</v>
      </c>
      <c r="B32" s="56"/>
      <c r="C32" s="57"/>
      <c r="D32" s="65"/>
      <c r="E32" s="61"/>
      <c r="F32" s="61"/>
      <c r="G32" s="61"/>
      <c r="H32" s="99"/>
      <c r="I32" s="85"/>
    </row>
    <row r="33" spans="1:9" ht="15.75">
      <c r="A33" s="55"/>
      <c r="B33" s="64"/>
      <c r="C33" s="65"/>
      <c r="D33" s="65"/>
      <c r="E33" s="61"/>
      <c r="F33" s="61"/>
      <c r="G33" s="61"/>
      <c r="H33" s="99"/>
      <c r="I33" s="85"/>
    </row>
    <row r="34" spans="1:9" ht="15.75">
      <c r="A34" s="55" t="s">
        <v>88</v>
      </c>
      <c r="B34" s="56">
        <v>1900</v>
      </c>
      <c r="C34" s="57" t="s">
        <v>56</v>
      </c>
      <c r="D34" s="57" t="s">
        <v>56</v>
      </c>
      <c r="E34" s="61">
        <f>E35+E37</f>
        <v>0</v>
      </c>
      <c r="F34" s="61">
        <f>F35+F37</f>
        <v>0</v>
      </c>
      <c r="G34" s="61">
        <f>G35+G37</f>
        <v>0</v>
      </c>
      <c r="H34" s="74">
        <f>H35</f>
        <v>0</v>
      </c>
      <c r="I34" s="85"/>
    </row>
    <row r="35" spans="1:9" ht="27.75" customHeight="1">
      <c r="A35" s="49" t="s">
        <v>89</v>
      </c>
      <c r="B35" s="56">
        <v>1910</v>
      </c>
      <c r="C35" s="57">
        <v>440</v>
      </c>
      <c r="D35" s="65"/>
      <c r="E35" s="61"/>
      <c r="F35" s="61"/>
      <c r="G35" s="61"/>
      <c r="H35" s="99"/>
      <c r="I35" s="85"/>
    </row>
    <row r="36" spans="1:9" ht="15.75">
      <c r="A36" s="55"/>
      <c r="B36" s="64"/>
      <c r="C36" s="65"/>
      <c r="D36" s="65"/>
      <c r="E36" s="61"/>
      <c r="F36" s="61"/>
      <c r="G36" s="61"/>
      <c r="H36" s="99"/>
      <c r="I36" s="85"/>
    </row>
    <row r="37" spans="1:9" ht="15.75">
      <c r="A37" s="55" t="s">
        <v>90</v>
      </c>
      <c r="B37" s="56">
        <v>1980</v>
      </c>
      <c r="C37" s="57" t="s">
        <v>56</v>
      </c>
      <c r="D37" s="57" t="s">
        <v>56</v>
      </c>
      <c r="E37" s="61">
        <f>E38</f>
        <v>0</v>
      </c>
      <c r="F37" s="61">
        <f>F38</f>
        <v>0</v>
      </c>
      <c r="G37" s="61">
        <f>G38</f>
        <v>0</v>
      </c>
      <c r="H37" s="74">
        <f>H38</f>
        <v>0</v>
      </c>
      <c r="I37" s="85"/>
    </row>
    <row r="38" spans="1:9" ht="22.5" customHeight="1">
      <c r="A38" s="49" t="s">
        <v>91</v>
      </c>
      <c r="B38" s="56">
        <v>1981</v>
      </c>
      <c r="C38" s="57">
        <v>510</v>
      </c>
      <c r="D38" s="65"/>
      <c r="E38" s="61"/>
      <c r="F38" s="61"/>
      <c r="G38" s="61"/>
      <c r="H38" s="101" t="s">
        <v>56</v>
      </c>
      <c r="I38" s="85"/>
    </row>
    <row r="39" spans="1:9" ht="11.25" customHeight="1">
      <c r="A39" s="55"/>
      <c r="B39" s="64"/>
      <c r="C39" s="65"/>
      <c r="D39" s="65"/>
      <c r="E39" s="61"/>
      <c r="F39" s="61"/>
      <c r="G39" s="61"/>
      <c r="H39" s="99"/>
      <c r="I39" s="85"/>
    </row>
    <row r="40" spans="1:9" ht="15.75">
      <c r="A40" s="66" t="s">
        <v>92</v>
      </c>
      <c r="B40" s="67">
        <v>2000</v>
      </c>
      <c r="C40" s="68" t="s">
        <v>56</v>
      </c>
      <c r="D40" s="68" t="s">
        <v>56</v>
      </c>
      <c r="E40" s="61">
        <f>E41+E58+E64+E72+E79+E81</f>
        <v>6882916.46</v>
      </c>
      <c r="F40" s="61">
        <f>F41+F58+F64+F72+F79+F81</f>
        <v>6100000</v>
      </c>
      <c r="G40" s="61">
        <f>G41+G58+G64+G72+G79+G81</f>
        <v>6200000</v>
      </c>
      <c r="H40" s="74">
        <f>H81</f>
        <v>0</v>
      </c>
      <c r="I40" s="85"/>
    </row>
    <row r="41" spans="1:9" ht="24.75">
      <c r="A41" s="49" t="s">
        <v>93</v>
      </c>
      <c r="B41" s="56">
        <v>2100</v>
      </c>
      <c r="C41" s="57" t="s">
        <v>56</v>
      </c>
      <c r="D41" s="57" t="s">
        <v>56</v>
      </c>
      <c r="E41" s="61">
        <f>E42+E43+E44+E45+E46+E47+E48+E49+E52+E54+E55+E53</f>
        <v>2163200</v>
      </c>
      <c r="F41" s="61">
        <f>F42+F43+F44+F45+F46+F47+F48+F49+F52+F54+F55+F53</f>
        <v>2198300</v>
      </c>
      <c r="G41" s="61">
        <f>G42+G43+G44+G45+G46+G47+G48+G49+G52+G54+G55+G53</f>
        <v>2263400</v>
      </c>
      <c r="H41" s="101" t="s">
        <v>56</v>
      </c>
      <c r="I41" s="85"/>
    </row>
    <row r="42" spans="1:9" ht="24.75">
      <c r="A42" s="49" t="s">
        <v>94</v>
      </c>
      <c r="B42" s="56">
        <v>2110</v>
      </c>
      <c r="C42" s="57">
        <v>111</v>
      </c>
      <c r="D42" s="57">
        <v>211</v>
      </c>
      <c r="E42" s="61">
        <v>1600000</v>
      </c>
      <c r="F42" s="61">
        <v>1650000</v>
      </c>
      <c r="G42" s="61">
        <v>1700000</v>
      </c>
      <c r="H42" s="101" t="s">
        <v>56</v>
      </c>
      <c r="I42" s="85"/>
    </row>
    <row r="43" spans="1:9" ht="15.75">
      <c r="A43" s="49" t="s">
        <v>95</v>
      </c>
      <c r="B43" s="56"/>
      <c r="C43" s="57"/>
      <c r="D43" s="57">
        <v>266</v>
      </c>
      <c r="E43" s="61"/>
      <c r="F43" s="61"/>
      <c r="G43" s="61"/>
      <c r="H43" s="101"/>
      <c r="I43" s="85"/>
    </row>
    <row r="44" spans="1:9" ht="15.75">
      <c r="A44" s="70" t="s">
        <v>96</v>
      </c>
      <c r="B44" s="56">
        <v>2120</v>
      </c>
      <c r="C44" s="57">
        <v>112</v>
      </c>
      <c r="D44" s="57">
        <v>212</v>
      </c>
      <c r="E44" s="61"/>
      <c r="F44" s="61"/>
      <c r="G44" s="61"/>
      <c r="H44" s="101" t="s">
        <v>56</v>
      </c>
      <c r="I44" s="85"/>
    </row>
    <row r="45" spans="1:9" ht="15.75">
      <c r="A45" s="70"/>
      <c r="B45" s="56"/>
      <c r="C45" s="57"/>
      <c r="D45" s="57">
        <v>222</v>
      </c>
      <c r="E45" s="61">
        <v>0</v>
      </c>
      <c r="F45" s="61">
        <v>0</v>
      </c>
      <c r="G45" s="61">
        <v>0</v>
      </c>
      <c r="H45" s="101"/>
      <c r="I45" s="85"/>
    </row>
    <row r="46" spans="1:9" ht="15.75">
      <c r="A46" s="70"/>
      <c r="B46" s="56"/>
      <c r="C46" s="57"/>
      <c r="D46" s="57">
        <v>226</v>
      </c>
      <c r="E46" s="61">
        <v>80000</v>
      </c>
      <c r="F46" s="61">
        <v>50000</v>
      </c>
      <c r="G46" s="61">
        <v>50000</v>
      </c>
      <c r="H46" s="101"/>
      <c r="I46" s="85"/>
    </row>
    <row r="47" spans="1:9" ht="9" customHeight="1">
      <c r="A47" s="70"/>
      <c r="B47" s="56"/>
      <c r="C47" s="57"/>
      <c r="D47" s="57">
        <v>266</v>
      </c>
      <c r="E47" s="61"/>
      <c r="F47" s="61"/>
      <c r="G47" s="61"/>
      <c r="H47" s="101"/>
      <c r="I47" s="85"/>
    </row>
    <row r="48" spans="1:9" ht="19.5" customHeight="1">
      <c r="A48" s="49" t="s">
        <v>97</v>
      </c>
      <c r="B48" s="56">
        <v>2130</v>
      </c>
      <c r="C48" s="57">
        <v>113</v>
      </c>
      <c r="D48" s="65"/>
      <c r="E48" s="61"/>
      <c r="F48" s="61"/>
      <c r="G48" s="61"/>
      <c r="H48" s="101" t="s">
        <v>56</v>
      </c>
      <c r="I48" s="85"/>
    </row>
    <row r="49" spans="1:9" ht="24.75">
      <c r="A49" s="49" t="s">
        <v>98</v>
      </c>
      <c r="B49" s="56">
        <v>2140</v>
      </c>
      <c r="C49" s="57">
        <v>119</v>
      </c>
      <c r="D49" s="57" t="s">
        <v>56</v>
      </c>
      <c r="E49" s="61">
        <f>E50+E51</f>
        <v>483200</v>
      </c>
      <c r="F49" s="61">
        <f>F50+F51</f>
        <v>498300</v>
      </c>
      <c r="G49" s="61">
        <f>G50+G51</f>
        <v>513400</v>
      </c>
      <c r="H49" s="101" t="s">
        <v>56</v>
      </c>
      <c r="I49" s="85"/>
    </row>
    <row r="50" spans="1:9" ht="24.75">
      <c r="A50" s="49" t="s">
        <v>99</v>
      </c>
      <c r="B50" s="56">
        <v>2141</v>
      </c>
      <c r="C50" s="57">
        <v>119</v>
      </c>
      <c r="D50" s="57">
        <v>213</v>
      </c>
      <c r="E50" s="61">
        <v>483200</v>
      </c>
      <c r="F50" s="61">
        <v>498300</v>
      </c>
      <c r="G50" s="61">
        <v>513400</v>
      </c>
      <c r="H50" s="101" t="s">
        <v>56</v>
      </c>
      <c r="I50" s="85"/>
    </row>
    <row r="51" spans="1:9" ht="15.75">
      <c r="A51" s="55" t="s">
        <v>100</v>
      </c>
      <c r="B51" s="56">
        <v>2142</v>
      </c>
      <c r="C51" s="57">
        <v>119</v>
      </c>
      <c r="D51" s="57">
        <v>213</v>
      </c>
      <c r="E51" s="61">
        <v>0</v>
      </c>
      <c r="F51" s="61">
        <v>0</v>
      </c>
      <c r="G51" s="61">
        <v>0</v>
      </c>
      <c r="H51" s="101" t="s">
        <v>56</v>
      </c>
      <c r="I51" s="85"/>
    </row>
    <row r="52" spans="1:9" ht="15.75">
      <c r="A52" s="55" t="s">
        <v>101</v>
      </c>
      <c r="B52" s="56">
        <v>2150</v>
      </c>
      <c r="C52" s="57">
        <v>131</v>
      </c>
      <c r="D52" s="65"/>
      <c r="E52" s="61"/>
      <c r="F52" s="61"/>
      <c r="G52" s="61"/>
      <c r="H52" s="101" t="s">
        <v>56</v>
      </c>
      <c r="I52" s="85"/>
    </row>
    <row r="53" spans="1:9" ht="30" customHeight="1">
      <c r="A53" s="49" t="s">
        <v>102</v>
      </c>
      <c r="B53" s="56">
        <v>2160</v>
      </c>
      <c r="C53" s="57">
        <v>133</v>
      </c>
      <c r="D53" s="65"/>
      <c r="E53" s="61"/>
      <c r="F53" s="61"/>
      <c r="G53" s="61"/>
      <c r="H53" s="101"/>
      <c r="I53" s="85"/>
    </row>
    <row r="54" spans="1:9" ht="15.75">
      <c r="A54" s="55" t="s">
        <v>103</v>
      </c>
      <c r="B54" s="56">
        <v>2170</v>
      </c>
      <c r="C54" s="57">
        <v>134</v>
      </c>
      <c r="D54" s="65"/>
      <c r="E54" s="61"/>
      <c r="F54" s="61"/>
      <c r="G54" s="61"/>
      <c r="H54" s="101" t="s">
        <v>56</v>
      </c>
      <c r="I54" s="85"/>
    </row>
    <row r="55" spans="1:9" ht="27.75" customHeight="1">
      <c r="A55" s="49" t="s">
        <v>104</v>
      </c>
      <c r="B55" s="56">
        <v>2180</v>
      </c>
      <c r="C55" s="57">
        <v>139</v>
      </c>
      <c r="D55" s="57" t="s">
        <v>56</v>
      </c>
      <c r="E55" s="61">
        <f>E56+E57</f>
        <v>0</v>
      </c>
      <c r="F55" s="61">
        <f>F56+F57</f>
        <v>0</v>
      </c>
      <c r="G55" s="61">
        <f>G56+G57</f>
        <v>0</v>
      </c>
      <c r="H55" s="101" t="s">
        <v>56</v>
      </c>
      <c r="I55" s="85"/>
    </row>
    <row r="56" spans="1:9" ht="19.5" customHeight="1">
      <c r="A56" s="49" t="s">
        <v>105</v>
      </c>
      <c r="B56" s="56">
        <v>2181</v>
      </c>
      <c r="C56" s="57">
        <v>139</v>
      </c>
      <c r="D56" s="65"/>
      <c r="E56" s="61"/>
      <c r="F56" s="61"/>
      <c r="G56" s="61"/>
      <c r="H56" s="101" t="s">
        <v>56</v>
      </c>
      <c r="I56" s="85"/>
    </row>
    <row r="57" spans="1:9" ht="15.75">
      <c r="A57" s="55" t="s">
        <v>106</v>
      </c>
      <c r="B57" s="56">
        <v>2182</v>
      </c>
      <c r="C57" s="57">
        <v>139</v>
      </c>
      <c r="D57" s="65"/>
      <c r="E57" s="61"/>
      <c r="F57" s="61"/>
      <c r="G57" s="61"/>
      <c r="H57" s="101" t="s">
        <v>56</v>
      </c>
      <c r="I57" s="85"/>
    </row>
    <row r="58" spans="1:9" ht="15.75">
      <c r="A58" s="55" t="s">
        <v>107</v>
      </c>
      <c r="B58" s="56">
        <v>2200</v>
      </c>
      <c r="C58" s="57">
        <v>300</v>
      </c>
      <c r="D58" s="57" t="s">
        <v>56</v>
      </c>
      <c r="E58" s="61">
        <f>E59+E61+E62+E63</f>
        <v>0</v>
      </c>
      <c r="F58" s="61">
        <f>F59+F61+F62+F63</f>
        <v>0</v>
      </c>
      <c r="G58" s="61">
        <f>G59+G61+G62+G63</f>
        <v>0</v>
      </c>
      <c r="H58" s="101" t="s">
        <v>56</v>
      </c>
      <c r="I58" s="85"/>
    </row>
    <row r="59" spans="1:9" ht="24.75">
      <c r="A59" s="49" t="s">
        <v>108</v>
      </c>
      <c r="B59" s="56">
        <v>2210</v>
      </c>
      <c r="C59" s="57">
        <v>320</v>
      </c>
      <c r="D59" s="57" t="s">
        <v>56</v>
      </c>
      <c r="E59" s="61">
        <f>E60</f>
        <v>0</v>
      </c>
      <c r="F59" s="61">
        <f>F60</f>
        <v>0</v>
      </c>
      <c r="G59" s="61">
        <f>G60</f>
        <v>0</v>
      </c>
      <c r="H59" s="101" t="s">
        <v>56</v>
      </c>
      <c r="I59" s="85"/>
    </row>
    <row r="60" spans="1:9" ht="36">
      <c r="A60" s="49" t="s">
        <v>109</v>
      </c>
      <c r="B60" s="56">
        <v>2211</v>
      </c>
      <c r="C60" s="57">
        <v>321</v>
      </c>
      <c r="D60" s="65"/>
      <c r="E60" s="61"/>
      <c r="F60" s="61"/>
      <c r="G60" s="61"/>
      <c r="H60" s="101" t="s">
        <v>56</v>
      </c>
      <c r="I60" s="85"/>
    </row>
    <row r="61" spans="1:9" ht="27.75" customHeight="1">
      <c r="A61" s="49" t="s">
        <v>110</v>
      </c>
      <c r="B61" s="56">
        <v>2220</v>
      </c>
      <c r="C61" s="57">
        <v>340</v>
      </c>
      <c r="D61" s="65"/>
      <c r="E61" s="61"/>
      <c r="F61" s="61"/>
      <c r="G61" s="61"/>
      <c r="H61" s="101" t="s">
        <v>56</v>
      </c>
      <c r="I61" s="85"/>
    </row>
    <row r="62" spans="1:9" ht="36">
      <c r="A62" s="49" t="s">
        <v>111</v>
      </c>
      <c r="B62" s="56">
        <v>2230</v>
      </c>
      <c r="C62" s="57">
        <v>350</v>
      </c>
      <c r="D62" s="65"/>
      <c r="E62" s="61"/>
      <c r="F62" s="61"/>
      <c r="G62" s="61"/>
      <c r="H62" s="101" t="s">
        <v>56</v>
      </c>
      <c r="I62" s="85"/>
    </row>
    <row r="63" spans="1:9" ht="15.75">
      <c r="A63" s="55" t="s">
        <v>112</v>
      </c>
      <c r="B63" s="56">
        <v>2240</v>
      </c>
      <c r="C63" s="57">
        <v>360</v>
      </c>
      <c r="D63" s="65"/>
      <c r="E63" s="61"/>
      <c r="F63" s="61"/>
      <c r="G63" s="61"/>
      <c r="H63" s="101" t="s">
        <v>56</v>
      </c>
      <c r="I63" s="85"/>
    </row>
    <row r="64" spans="1:9" ht="15.75">
      <c r="A64" s="55" t="s">
        <v>113</v>
      </c>
      <c r="B64" s="56">
        <v>2300</v>
      </c>
      <c r="C64" s="57">
        <v>850</v>
      </c>
      <c r="D64" s="57" t="s">
        <v>56</v>
      </c>
      <c r="E64" s="61">
        <f>E65+E66+E67+E68+E69+E70+E71</f>
        <v>0</v>
      </c>
      <c r="F64" s="61">
        <f>F65+F66+F67+F68+F69+F70+F71</f>
        <v>0</v>
      </c>
      <c r="G64" s="61">
        <f>G65+G66+G67+G68+G69+G70+G71</f>
        <v>0</v>
      </c>
      <c r="H64" s="101" t="s">
        <v>56</v>
      </c>
      <c r="I64" s="85"/>
    </row>
    <row r="65" spans="1:9" ht="24.75">
      <c r="A65" s="49" t="s">
        <v>114</v>
      </c>
      <c r="B65" s="56">
        <v>2310</v>
      </c>
      <c r="C65" s="57">
        <v>851</v>
      </c>
      <c r="D65" s="57">
        <v>291</v>
      </c>
      <c r="E65" s="61"/>
      <c r="F65" s="61"/>
      <c r="G65" s="61"/>
      <c r="H65" s="101" t="s">
        <v>56</v>
      </c>
      <c r="I65" s="85"/>
    </row>
    <row r="66" spans="1:9" ht="24.75">
      <c r="A66" s="49" t="s">
        <v>115</v>
      </c>
      <c r="B66" s="56">
        <v>2320</v>
      </c>
      <c r="C66" s="57">
        <v>852</v>
      </c>
      <c r="D66" s="57">
        <v>291</v>
      </c>
      <c r="E66" s="61"/>
      <c r="F66" s="61"/>
      <c r="G66" s="61"/>
      <c r="H66" s="101" t="s">
        <v>56</v>
      </c>
      <c r="I66" s="85"/>
    </row>
    <row r="67" spans="1:9" ht="15.75">
      <c r="A67" s="55" t="s">
        <v>116</v>
      </c>
      <c r="B67" s="56">
        <v>2330</v>
      </c>
      <c r="C67" s="57">
        <v>853</v>
      </c>
      <c r="D67" s="57">
        <v>291</v>
      </c>
      <c r="E67" s="61"/>
      <c r="F67" s="61"/>
      <c r="G67" s="61"/>
      <c r="H67" s="101" t="s">
        <v>56</v>
      </c>
      <c r="I67" s="85"/>
    </row>
    <row r="68" spans="1:9" ht="15.75">
      <c r="A68" s="55"/>
      <c r="B68" s="56"/>
      <c r="C68" s="57"/>
      <c r="D68" s="57">
        <v>292</v>
      </c>
      <c r="E68" s="61"/>
      <c r="F68" s="61"/>
      <c r="G68" s="61"/>
      <c r="H68" s="101"/>
      <c r="I68" s="85"/>
    </row>
    <row r="69" spans="1:9" ht="14.25" customHeight="1">
      <c r="A69" s="55"/>
      <c r="B69" s="56"/>
      <c r="C69" s="57"/>
      <c r="D69" s="57">
        <v>293</v>
      </c>
      <c r="E69" s="61"/>
      <c r="F69" s="61"/>
      <c r="G69" s="61"/>
      <c r="H69" s="101"/>
      <c r="I69" s="85"/>
    </row>
    <row r="70" spans="1:9" ht="15.75">
      <c r="A70" s="55"/>
      <c r="B70" s="56"/>
      <c r="C70" s="57"/>
      <c r="D70" s="57">
        <v>295</v>
      </c>
      <c r="E70" s="61"/>
      <c r="F70" s="61"/>
      <c r="G70" s="61"/>
      <c r="H70" s="101"/>
      <c r="I70" s="85"/>
    </row>
    <row r="71" spans="1:9" ht="15.75">
      <c r="A71" s="55"/>
      <c r="B71" s="56"/>
      <c r="C71" s="57"/>
      <c r="D71" s="57">
        <v>296</v>
      </c>
      <c r="E71" s="61"/>
      <c r="F71" s="61"/>
      <c r="G71" s="61"/>
      <c r="H71" s="101"/>
      <c r="I71" s="85"/>
    </row>
    <row r="72" spans="1:9" ht="15.75">
      <c r="A72" s="55" t="s">
        <v>117</v>
      </c>
      <c r="B72" s="56">
        <v>2400</v>
      </c>
      <c r="C72" s="57" t="s">
        <v>56</v>
      </c>
      <c r="D72" s="57" t="s">
        <v>56</v>
      </c>
      <c r="E72" s="61">
        <f>E73+E74+E75+E76+E77+E78</f>
        <v>0</v>
      </c>
      <c r="F72" s="61">
        <f>F73+F74+F75+F76+F77+F78</f>
        <v>0</v>
      </c>
      <c r="G72" s="61">
        <f>G73+G74+G75+G76+G77+G78</f>
        <v>0</v>
      </c>
      <c r="H72" s="101" t="s">
        <v>56</v>
      </c>
      <c r="I72" s="85"/>
    </row>
    <row r="73" spans="1:9" ht="24.75">
      <c r="A73" s="49" t="s">
        <v>118</v>
      </c>
      <c r="B73" s="56">
        <v>2410</v>
      </c>
      <c r="C73" s="57">
        <v>613</v>
      </c>
      <c r="D73" s="65"/>
      <c r="E73" s="61"/>
      <c r="F73" s="61"/>
      <c r="G73" s="61"/>
      <c r="H73" s="101" t="s">
        <v>56</v>
      </c>
      <c r="I73" s="85"/>
    </row>
    <row r="74" spans="1:9" ht="15.75">
      <c r="A74" s="49" t="s">
        <v>119</v>
      </c>
      <c r="B74" s="56">
        <v>2420</v>
      </c>
      <c r="C74" s="57">
        <v>623</v>
      </c>
      <c r="D74" s="65"/>
      <c r="E74" s="61"/>
      <c r="F74" s="61"/>
      <c r="G74" s="61"/>
      <c r="H74" s="101"/>
      <c r="I74" s="85"/>
    </row>
    <row r="75" spans="1:9" ht="24.75">
      <c r="A75" s="49" t="s">
        <v>120</v>
      </c>
      <c r="B75" s="56">
        <v>2430</v>
      </c>
      <c r="C75" s="57">
        <v>634</v>
      </c>
      <c r="D75" s="65"/>
      <c r="E75" s="61"/>
      <c r="F75" s="61"/>
      <c r="G75" s="61"/>
      <c r="H75" s="101"/>
      <c r="I75" s="85"/>
    </row>
    <row r="76" spans="1:9" ht="14.25">
      <c r="A76" s="49" t="s">
        <v>121</v>
      </c>
      <c r="B76" s="56">
        <v>2440</v>
      </c>
      <c r="C76" s="57">
        <v>810</v>
      </c>
      <c r="D76" s="65"/>
      <c r="E76" s="139"/>
      <c r="F76" s="139"/>
      <c r="G76" s="139"/>
      <c r="H76" s="101"/>
      <c r="I76" s="85"/>
    </row>
    <row r="77" spans="1:9" ht="14.25">
      <c r="A77" s="55" t="s">
        <v>122</v>
      </c>
      <c r="B77" s="73">
        <v>2450</v>
      </c>
      <c r="C77" s="57">
        <v>862</v>
      </c>
      <c r="D77" s="65"/>
      <c r="E77" s="139"/>
      <c r="F77" s="139"/>
      <c r="G77" s="139"/>
      <c r="H77" s="101" t="s">
        <v>56</v>
      </c>
      <c r="I77" s="85"/>
    </row>
    <row r="78" spans="1:9" ht="24.75">
      <c r="A78" s="49" t="s">
        <v>123</v>
      </c>
      <c r="B78" s="56">
        <v>2460</v>
      </c>
      <c r="C78" s="57">
        <v>863</v>
      </c>
      <c r="D78" s="65"/>
      <c r="E78" s="139"/>
      <c r="F78" s="139"/>
      <c r="G78" s="139"/>
      <c r="H78" s="101" t="s">
        <v>56</v>
      </c>
      <c r="I78" s="85"/>
    </row>
    <row r="79" spans="1:9" ht="14.25">
      <c r="A79" s="55" t="s">
        <v>124</v>
      </c>
      <c r="B79" s="56">
        <v>2500</v>
      </c>
      <c r="C79" s="57" t="s">
        <v>56</v>
      </c>
      <c r="D79" s="57" t="s">
        <v>56</v>
      </c>
      <c r="E79" s="139">
        <f>E80</f>
        <v>0</v>
      </c>
      <c r="F79" s="139">
        <f>F80</f>
        <v>0</v>
      </c>
      <c r="G79" s="139">
        <f>G80</f>
        <v>0</v>
      </c>
      <c r="H79" s="101" t="s">
        <v>56</v>
      </c>
      <c r="I79" s="85"/>
    </row>
    <row r="80" spans="1:9" ht="24.75">
      <c r="A80" s="49" t="s">
        <v>125</v>
      </c>
      <c r="B80" s="56">
        <v>2520</v>
      </c>
      <c r="C80" s="57">
        <v>831</v>
      </c>
      <c r="D80" s="57">
        <v>296</v>
      </c>
      <c r="E80" s="139"/>
      <c r="F80" s="139"/>
      <c r="G80" s="139"/>
      <c r="H80" s="101" t="s">
        <v>56</v>
      </c>
      <c r="I80" s="85"/>
    </row>
    <row r="81" spans="1:9" ht="14.25">
      <c r="A81" s="55" t="s">
        <v>126</v>
      </c>
      <c r="B81" s="56">
        <v>2600</v>
      </c>
      <c r="C81" s="57" t="s">
        <v>56</v>
      </c>
      <c r="D81" s="57" t="s">
        <v>56</v>
      </c>
      <c r="E81" s="139">
        <f>E82+E83+E87+E109+E107</f>
        <v>4719716.46</v>
      </c>
      <c r="F81" s="139">
        <f>F82+F83+F87+F109+F107</f>
        <v>3901700</v>
      </c>
      <c r="G81" s="139">
        <f>G82+G83+G87+G109+G107</f>
        <v>3936600</v>
      </c>
      <c r="H81" s="74">
        <f>H82+H83+H87+H109+H107</f>
        <v>0</v>
      </c>
      <c r="I81" s="85"/>
    </row>
    <row r="82" spans="1:9" ht="21.75" customHeight="1">
      <c r="A82" s="49" t="s">
        <v>127</v>
      </c>
      <c r="B82" s="56">
        <v>2610</v>
      </c>
      <c r="C82" s="57">
        <v>241</v>
      </c>
      <c r="D82" s="65"/>
      <c r="E82" s="139"/>
      <c r="F82" s="139"/>
      <c r="G82" s="139"/>
      <c r="H82" s="99"/>
      <c r="I82" s="85"/>
    </row>
    <row r="83" spans="1:9" ht="24.75">
      <c r="A83" s="49" t="s">
        <v>128</v>
      </c>
      <c r="B83" s="56">
        <v>2630</v>
      </c>
      <c r="C83" s="57">
        <v>243</v>
      </c>
      <c r="D83" s="57" t="s">
        <v>56</v>
      </c>
      <c r="E83" s="139">
        <f>E84+E85+E86</f>
        <v>0</v>
      </c>
      <c r="F83" s="139">
        <f>F84+F85+F86</f>
        <v>0</v>
      </c>
      <c r="G83" s="139">
        <f>G84+G85+G86</f>
        <v>0</v>
      </c>
      <c r="H83" s="74">
        <f>H84+H85+H86</f>
        <v>0</v>
      </c>
      <c r="I83" s="85"/>
    </row>
    <row r="84" spans="1:9" ht="20.25" customHeight="1">
      <c r="A84" s="49" t="s">
        <v>129</v>
      </c>
      <c r="B84" s="56">
        <v>2631</v>
      </c>
      <c r="C84" s="57">
        <v>243</v>
      </c>
      <c r="D84" s="57">
        <v>225</v>
      </c>
      <c r="E84" s="139"/>
      <c r="F84" s="139"/>
      <c r="G84" s="139"/>
      <c r="H84" s="99"/>
      <c r="I84" s="85"/>
    </row>
    <row r="85" spans="1:9" ht="14.25">
      <c r="A85" s="49" t="s">
        <v>130</v>
      </c>
      <c r="B85" s="56">
        <v>2632</v>
      </c>
      <c r="C85" s="57"/>
      <c r="D85" s="57">
        <v>226</v>
      </c>
      <c r="E85" s="139"/>
      <c r="F85" s="139"/>
      <c r="G85" s="139"/>
      <c r="H85" s="99"/>
      <c r="I85" s="85"/>
    </row>
    <row r="86" spans="1:9" ht="14.25">
      <c r="A86" s="49" t="s">
        <v>131</v>
      </c>
      <c r="B86" s="56">
        <v>2633</v>
      </c>
      <c r="C86" s="57"/>
      <c r="D86" s="57">
        <v>310</v>
      </c>
      <c r="E86" s="139"/>
      <c r="F86" s="139"/>
      <c r="G86" s="139"/>
      <c r="H86" s="99"/>
      <c r="I86" s="85"/>
    </row>
    <row r="87" spans="1:9" ht="14.25">
      <c r="A87" s="55" t="s">
        <v>132</v>
      </c>
      <c r="B87" s="56">
        <v>2640</v>
      </c>
      <c r="C87" s="57">
        <v>244</v>
      </c>
      <c r="D87" s="57" t="s">
        <v>56</v>
      </c>
      <c r="E87" s="139">
        <f>SUM(E88:E106)</f>
        <v>4718931.83</v>
      </c>
      <c r="F87" s="139">
        <f>SUM(F88:F106)</f>
        <v>3901700</v>
      </c>
      <c r="G87" s="139">
        <f>SUM(G88:G106)</f>
        <v>3936600</v>
      </c>
      <c r="H87" s="74">
        <f>H88+H89+H90+H91+H92+H93+H94+H96+H97+H98+H99+H100+H101+H102+H103+H104+H105+H106</f>
        <v>0</v>
      </c>
      <c r="I87" s="85"/>
    </row>
    <row r="88" spans="1:9" ht="21.75" customHeight="1">
      <c r="A88" s="75" t="s">
        <v>133</v>
      </c>
      <c r="B88" s="73"/>
      <c r="C88" s="57">
        <v>244</v>
      </c>
      <c r="D88" s="57">
        <v>221</v>
      </c>
      <c r="E88" s="139"/>
      <c r="F88" s="139"/>
      <c r="G88" s="139"/>
      <c r="H88" s="110"/>
      <c r="I88" s="85"/>
    </row>
    <row r="89" spans="1:9" ht="14.25">
      <c r="A89" s="70" t="s">
        <v>134</v>
      </c>
      <c r="B89" s="73"/>
      <c r="C89" s="57"/>
      <c r="D89" s="57">
        <v>222</v>
      </c>
      <c r="E89" s="139"/>
      <c r="F89" s="139"/>
      <c r="G89" s="139"/>
      <c r="H89" s="110"/>
      <c r="I89" s="85"/>
    </row>
    <row r="90" spans="1:9" ht="14.25">
      <c r="A90" s="70" t="s">
        <v>135</v>
      </c>
      <c r="B90" s="73"/>
      <c r="C90" s="57"/>
      <c r="D90" s="57">
        <v>223</v>
      </c>
      <c r="E90" s="139">
        <v>0</v>
      </c>
      <c r="F90" s="139">
        <v>0</v>
      </c>
      <c r="G90" s="139">
        <v>0</v>
      </c>
      <c r="H90" s="110"/>
      <c r="I90" s="85"/>
    </row>
    <row r="91" spans="1:9" ht="14.25">
      <c r="A91" s="70" t="s">
        <v>136</v>
      </c>
      <c r="B91" s="73"/>
      <c r="C91" s="57"/>
      <c r="D91" s="57">
        <v>224</v>
      </c>
      <c r="E91" s="139"/>
      <c r="F91" s="139"/>
      <c r="G91" s="139"/>
      <c r="H91" s="110"/>
      <c r="I91" s="85"/>
    </row>
    <row r="92" spans="1:9" ht="14.25">
      <c r="A92" s="70" t="s">
        <v>137</v>
      </c>
      <c r="B92" s="73"/>
      <c r="C92" s="57"/>
      <c r="D92" s="57">
        <v>225</v>
      </c>
      <c r="E92" s="139">
        <v>637730.1</v>
      </c>
      <c r="F92" s="139">
        <v>520000</v>
      </c>
      <c r="G92" s="139">
        <v>520000</v>
      </c>
      <c r="H92" s="110"/>
      <c r="I92" s="85"/>
    </row>
    <row r="93" spans="1:9" ht="14.25">
      <c r="A93" s="70" t="s">
        <v>130</v>
      </c>
      <c r="B93" s="73"/>
      <c r="C93" s="57"/>
      <c r="D93" s="57">
        <v>226</v>
      </c>
      <c r="E93" s="139">
        <v>960000</v>
      </c>
      <c r="F93" s="139">
        <v>960000</v>
      </c>
      <c r="G93" s="139">
        <v>960000</v>
      </c>
      <c r="H93" s="110"/>
      <c r="I93" s="85"/>
    </row>
    <row r="94" spans="1:9" ht="14.25">
      <c r="A94" s="70" t="s">
        <v>138</v>
      </c>
      <c r="B94" s="73"/>
      <c r="C94" s="57"/>
      <c r="D94" s="57">
        <v>227</v>
      </c>
      <c r="E94" s="139">
        <v>0</v>
      </c>
      <c r="F94" s="139">
        <v>0</v>
      </c>
      <c r="G94" s="139">
        <v>0</v>
      </c>
      <c r="H94" s="110"/>
      <c r="I94" s="85"/>
    </row>
    <row r="95" spans="1:9" ht="14.25">
      <c r="A95" s="70"/>
      <c r="B95" s="73"/>
      <c r="C95" s="57"/>
      <c r="D95" s="57">
        <v>228</v>
      </c>
      <c r="E95" s="139">
        <v>446800</v>
      </c>
      <c r="F95" s="139">
        <v>446800</v>
      </c>
      <c r="G95" s="139">
        <v>446800</v>
      </c>
      <c r="H95" s="110"/>
      <c r="I95" s="85"/>
    </row>
    <row r="96" spans="1:9" ht="14.25">
      <c r="A96" s="70" t="s">
        <v>131</v>
      </c>
      <c r="B96" s="73"/>
      <c r="C96" s="57"/>
      <c r="D96" s="57">
        <v>310</v>
      </c>
      <c r="E96" s="139">
        <v>300000</v>
      </c>
      <c r="F96" s="139">
        <v>0</v>
      </c>
      <c r="G96" s="139">
        <v>0</v>
      </c>
      <c r="H96" s="110"/>
      <c r="I96" s="85"/>
    </row>
    <row r="97" spans="1:9" ht="24.75">
      <c r="A97" s="75" t="s">
        <v>140</v>
      </c>
      <c r="B97" s="73"/>
      <c r="C97" s="57"/>
      <c r="D97" s="57">
        <v>341</v>
      </c>
      <c r="E97" s="139">
        <v>10000</v>
      </c>
      <c r="F97" s="139">
        <v>50000</v>
      </c>
      <c r="G97" s="139">
        <v>50000</v>
      </c>
      <c r="H97" s="110"/>
      <c r="I97" s="85"/>
    </row>
    <row r="98" spans="1:9" ht="14.25">
      <c r="A98" s="70" t="s">
        <v>141</v>
      </c>
      <c r="B98" s="73"/>
      <c r="C98" s="57"/>
      <c r="D98" s="57">
        <v>342</v>
      </c>
      <c r="E98" s="139">
        <v>1229783.53</v>
      </c>
      <c r="F98" s="139">
        <v>824900</v>
      </c>
      <c r="G98" s="139">
        <v>859800</v>
      </c>
      <c r="H98" s="110"/>
      <c r="I98" s="85"/>
    </row>
    <row r="99" spans="1:9" ht="14.25">
      <c r="A99" s="70" t="s">
        <v>142</v>
      </c>
      <c r="B99" s="73"/>
      <c r="C99" s="57"/>
      <c r="D99" s="57">
        <v>343</v>
      </c>
      <c r="E99" s="139">
        <v>534618.2</v>
      </c>
      <c r="F99" s="139">
        <v>500000</v>
      </c>
      <c r="G99" s="139">
        <v>500000</v>
      </c>
      <c r="H99" s="110"/>
      <c r="I99" s="85"/>
    </row>
    <row r="100" spans="1:9" ht="14.25">
      <c r="A100" s="70" t="s">
        <v>143</v>
      </c>
      <c r="B100" s="73"/>
      <c r="C100" s="57"/>
      <c r="D100" s="57">
        <v>344</v>
      </c>
      <c r="E100" s="139"/>
      <c r="F100" s="139"/>
      <c r="G100" s="139"/>
      <c r="H100" s="110"/>
      <c r="I100" s="85"/>
    </row>
    <row r="101" spans="1:9" ht="14.25">
      <c r="A101" s="70" t="s">
        <v>144</v>
      </c>
      <c r="B101" s="73"/>
      <c r="C101" s="57"/>
      <c r="D101" s="57">
        <v>345</v>
      </c>
      <c r="E101" s="139">
        <v>50000</v>
      </c>
      <c r="F101" s="139">
        <v>50000</v>
      </c>
      <c r="G101" s="139">
        <v>50000</v>
      </c>
      <c r="H101" s="110"/>
      <c r="I101" s="85"/>
    </row>
    <row r="102" spans="1:9" ht="14.25">
      <c r="A102" s="70" t="s">
        <v>145</v>
      </c>
      <c r="B102" s="73"/>
      <c r="C102" s="57"/>
      <c r="D102" s="57">
        <v>346</v>
      </c>
      <c r="E102" s="139">
        <v>500000</v>
      </c>
      <c r="F102" s="139">
        <v>500000</v>
      </c>
      <c r="G102" s="139">
        <v>500000</v>
      </c>
      <c r="H102" s="110"/>
      <c r="I102" s="85"/>
    </row>
    <row r="103" spans="1:9" ht="14.25">
      <c r="A103" s="70" t="s">
        <v>146</v>
      </c>
      <c r="B103" s="73"/>
      <c r="C103" s="57"/>
      <c r="D103" s="57">
        <v>347</v>
      </c>
      <c r="E103" s="139"/>
      <c r="F103" s="139"/>
      <c r="G103" s="139"/>
      <c r="H103" s="110"/>
      <c r="I103" s="85"/>
    </row>
    <row r="104" spans="1:9" ht="14.25">
      <c r="A104" s="70" t="s">
        <v>147</v>
      </c>
      <c r="B104" s="73"/>
      <c r="C104" s="57"/>
      <c r="D104" s="57">
        <v>349</v>
      </c>
      <c r="E104" s="139">
        <v>50000</v>
      </c>
      <c r="F104" s="139">
        <v>50000</v>
      </c>
      <c r="G104" s="139">
        <v>50000</v>
      </c>
      <c r="H104" s="110"/>
      <c r="I104" s="85"/>
    </row>
    <row r="105" spans="1:9" ht="24.75">
      <c r="A105" s="75" t="s">
        <v>148</v>
      </c>
      <c r="B105" s="73"/>
      <c r="C105" s="57"/>
      <c r="D105" s="57">
        <v>352</v>
      </c>
      <c r="E105" s="139"/>
      <c r="F105" s="139"/>
      <c r="G105" s="139"/>
      <c r="H105" s="110"/>
      <c r="I105" s="85"/>
    </row>
    <row r="106" spans="1:9" ht="24.75">
      <c r="A106" s="75" t="s">
        <v>149</v>
      </c>
      <c r="B106" s="73"/>
      <c r="C106" s="57"/>
      <c r="D106" s="57">
        <v>353</v>
      </c>
      <c r="E106" s="139"/>
      <c r="F106" s="139"/>
      <c r="G106" s="139"/>
      <c r="H106" s="110"/>
      <c r="I106" s="85"/>
    </row>
    <row r="107" spans="1:9" ht="14.25">
      <c r="A107" s="75" t="s">
        <v>150</v>
      </c>
      <c r="B107" s="73">
        <v>2641</v>
      </c>
      <c r="C107" s="57">
        <v>247</v>
      </c>
      <c r="D107" s="57" t="s">
        <v>56</v>
      </c>
      <c r="E107" s="139">
        <f>E108</f>
        <v>784.63</v>
      </c>
      <c r="F107" s="139">
        <f>F108</f>
        <v>0</v>
      </c>
      <c r="G107" s="139">
        <f>G108</f>
        <v>0</v>
      </c>
      <c r="H107" s="74">
        <f>H108</f>
        <v>0</v>
      </c>
      <c r="I107" s="85"/>
    </row>
    <row r="108" spans="1:9" ht="24.75">
      <c r="A108" s="75" t="s">
        <v>151</v>
      </c>
      <c r="B108" s="73"/>
      <c r="C108" s="57">
        <v>247</v>
      </c>
      <c r="D108" s="57">
        <v>223</v>
      </c>
      <c r="E108" s="139">
        <v>784.63</v>
      </c>
      <c r="F108" s="139"/>
      <c r="G108" s="139"/>
      <c r="H108" s="110"/>
      <c r="I108" s="85"/>
    </row>
    <row r="109" spans="1:9" ht="24.75">
      <c r="A109" s="75" t="s">
        <v>152</v>
      </c>
      <c r="B109" s="56">
        <v>2650</v>
      </c>
      <c r="C109" s="57">
        <v>400</v>
      </c>
      <c r="D109" s="57" t="s">
        <v>56</v>
      </c>
      <c r="E109" s="139">
        <f>E110+E111+E112+E113+E114</f>
        <v>0</v>
      </c>
      <c r="F109" s="139">
        <f>F110+F111+F112+F113+F114</f>
        <v>0</v>
      </c>
      <c r="G109" s="139">
        <f>G110+G111+G112+G113+G114</f>
        <v>0</v>
      </c>
      <c r="H109" s="74">
        <f>H110+H111+H112+H113+H114</f>
        <v>0</v>
      </c>
      <c r="I109" s="85"/>
    </row>
    <row r="110" spans="1:9" ht="18.75" customHeight="1">
      <c r="A110" s="75" t="s">
        <v>153</v>
      </c>
      <c r="B110" s="56">
        <v>2651</v>
      </c>
      <c r="C110" s="57">
        <v>406</v>
      </c>
      <c r="D110" s="57">
        <v>310</v>
      </c>
      <c r="E110" s="139"/>
      <c r="F110" s="139"/>
      <c r="G110" s="139"/>
      <c r="H110" s="110"/>
      <c r="I110" s="85"/>
    </row>
    <row r="111" spans="1:9" ht="18.75" customHeight="1">
      <c r="A111" s="75"/>
      <c r="B111" s="56"/>
      <c r="C111" s="57"/>
      <c r="D111" s="57">
        <v>330</v>
      </c>
      <c r="E111" s="139"/>
      <c r="F111" s="139"/>
      <c r="G111" s="139"/>
      <c r="H111" s="110"/>
      <c r="I111" s="85"/>
    </row>
    <row r="112" spans="1:9" ht="12.75" customHeight="1">
      <c r="A112" s="75" t="s">
        <v>154</v>
      </c>
      <c r="B112" s="56">
        <v>2652</v>
      </c>
      <c r="C112" s="57">
        <v>407</v>
      </c>
      <c r="D112" s="72">
        <v>225</v>
      </c>
      <c r="E112" s="139"/>
      <c r="F112" s="139"/>
      <c r="G112" s="139"/>
      <c r="H112" s="110"/>
      <c r="I112" s="85"/>
    </row>
    <row r="113" spans="1:9" ht="14.25">
      <c r="A113" s="75"/>
      <c r="B113" s="56"/>
      <c r="C113" s="57"/>
      <c r="D113" s="72">
        <v>226</v>
      </c>
      <c r="E113" s="139"/>
      <c r="F113" s="139"/>
      <c r="G113" s="139"/>
      <c r="H113" s="110"/>
      <c r="I113" s="85"/>
    </row>
    <row r="114" spans="1:9" ht="13.5" customHeight="1">
      <c r="A114" s="75"/>
      <c r="B114" s="56"/>
      <c r="C114" s="57"/>
      <c r="D114" s="72">
        <v>310</v>
      </c>
      <c r="E114" s="139"/>
      <c r="F114" s="139"/>
      <c r="G114" s="139"/>
      <c r="H114" s="110"/>
      <c r="I114" s="85"/>
    </row>
    <row r="115" spans="1:9" ht="15">
      <c r="A115" s="66" t="s">
        <v>155</v>
      </c>
      <c r="B115" s="67">
        <v>3000</v>
      </c>
      <c r="C115" s="68">
        <v>100</v>
      </c>
      <c r="D115" s="68" t="s">
        <v>56</v>
      </c>
      <c r="E115" s="140">
        <f>E116+E117+E118</f>
        <v>0</v>
      </c>
      <c r="F115" s="140">
        <f>F116+F117+F118</f>
        <v>0</v>
      </c>
      <c r="G115" s="140">
        <f>G116+G117+G118</f>
        <v>0</v>
      </c>
      <c r="H115" s="112" t="s">
        <v>56</v>
      </c>
      <c r="I115" s="85"/>
    </row>
    <row r="116" spans="1:9" ht="24.75">
      <c r="A116" s="49" t="s">
        <v>156</v>
      </c>
      <c r="B116" s="56">
        <v>3010</v>
      </c>
      <c r="C116" s="65"/>
      <c r="D116" s="65"/>
      <c r="E116" s="139"/>
      <c r="F116" s="139"/>
      <c r="G116" s="139"/>
      <c r="H116" s="101" t="s">
        <v>56</v>
      </c>
      <c r="I116" s="85"/>
    </row>
    <row r="117" spans="1:9" ht="14.25">
      <c r="A117" s="55" t="s">
        <v>157</v>
      </c>
      <c r="B117" s="56">
        <v>3020</v>
      </c>
      <c r="C117" s="65"/>
      <c r="D117" s="65"/>
      <c r="E117" s="139"/>
      <c r="F117" s="139"/>
      <c r="G117" s="139"/>
      <c r="H117" s="101" t="s">
        <v>56</v>
      </c>
      <c r="I117" s="85"/>
    </row>
    <row r="118" spans="1:9" ht="14.25">
      <c r="A118" s="55" t="s">
        <v>158</v>
      </c>
      <c r="B118" s="56">
        <v>3030</v>
      </c>
      <c r="C118" s="65"/>
      <c r="D118" s="65"/>
      <c r="E118" s="139"/>
      <c r="F118" s="139"/>
      <c r="G118" s="139"/>
      <c r="H118" s="101" t="s">
        <v>56</v>
      </c>
      <c r="I118" s="85"/>
    </row>
    <row r="119" spans="1:9" ht="14.25">
      <c r="A119" s="66" t="s">
        <v>159</v>
      </c>
      <c r="B119" s="67">
        <v>4000</v>
      </c>
      <c r="C119" s="68" t="s">
        <v>56</v>
      </c>
      <c r="D119" s="68" t="s">
        <v>56</v>
      </c>
      <c r="E119" s="141">
        <f>E120</f>
        <v>0</v>
      </c>
      <c r="F119" s="141">
        <f>F120</f>
        <v>0</v>
      </c>
      <c r="G119" s="141">
        <f>G120</f>
        <v>0</v>
      </c>
      <c r="H119" s="101" t="s">
        <v>56</v>
      </c>
      <c r="I119" s="85"/>
    </row>
    <row r="120" spans="1:9" ht="24.75">
      <c r="A120" s="79" t="s">
        <v>160</v>
      </c>
      <c r="B120" s="56">
        <v>4010</v>
      </c>
      <c r="C120" s="57">
        <v>610</v>
      </c>
      <c r="D120" s="65"/>
      <c r="E120" s="142"/>
      <c r="F120" s="142"/>
      <c r="G120" s="142"/>
      <c r="H120" s="101" t="s">
        <v>56</v>
      </c>
      <c r="I120" s="85"/>
    </row>
    <row r="121" spans="1:9" ht="14.25">
      <c r="A121" s="49"/>
      <c r="B121" s="80"/>
      <c r="C121" s="81"/>
      <c r="D121" s="81"/>
      <c r="E121" s="143"/>
      <c r="F121" s="143"/>
      <c r="G121" s="143"/>
      <c r="H121" s="114"/>
      <c r="I121" s="85"/>
    </row>
    <row r="122" spans="1:9" ht="15" customHeight="1">
      <c r="A122" s="85"/>
      <c r="B122" s="85"/>
      <c r="C122" s="85"/>
      <c r="D122" s="85"/>
      <c r="E122" s="85"/>
      <c r="F122" s="85"/>
      <c r="G122" s="85"/>
      <c r="H122" s="85"/>
      <c r="I122" s="85"/>
    </row>
    <row r="123" spans="1:9" ht="14.25">
      <c r="A123" s="85" t="s">
        <v>188</v>
      </c>
      <c r="B123" s="85"/>
      <c r="C123" s="85"/>
      <c r="D123" s="85"/>
      <c r="E123" s="85"/>
      <c r="F123" s="85"/>
      <c r="G123" s="85"/>
      <c r="H123" s="85"/>
      <c r="I123" s="85"/>
    </row>
    <row r="124" spans="1:9" ht="9.75" customHeight="1">
      <c r="A124" s="87" t="s">
        <v>162</v>
      </c>
      <c r="B124" s="85"/>
      <c r="C124" s="85"/>
      <c r="D124" s="85"/>
      <c r="E124" s="85"/>
      <c r="F124" s="85"/>
      <c r="G124" s="85"/>
      <c r="H124" s="85"/>
      <c r="I124" s="85"/>
    </row>
    <row r="125" spans="1:9" ht="14.25">
      <c r="A125" s="85"/>
      <c r="B125" s="85"/>
      <c r="C125" s="85"/>
      <c r="D125" s="85"/>
      <c r="E125" s="85"/>
      <c r="F125" s="85"/>
      <c r="G125" s="85"/>
      <c r="H125" s="85"/>
      <c r="I125" s="85"/>
    </row>
    <row r="126" spans="1:9" ht="10.5" customHeight="1">
      <c r="A126" s="87"/>
      <c r="B126" s="85"/>
      <c r="C126" s="85"/>
      <c r="D126" s="85"/>
      <c r="E126" s="85"/>
      <c r="F126" s="85"/>
      <c r="G126" s="85"/>
      <c r="H126" s="85"/>
      <c r="I126" s="85"/>
    </row>
    <row r="127" spans="1:9" ht="14.25">
      <c r="A127" s="88" t="s">
        <v>176</v>
      </c>
      <c r="B127" s="85"/>
      <c r="C127" s="85"/>
      <c r="D127" s="85"/>
      <c r="E127" s="85"/>
      <c r="F127" s="85"/>
      <c r="G127" s="85"/>
      <c r="H127" s="85"/>
      <c r="I127" s="85"/>
    </row>
    <row r="128" spans="1:9" ht="10.5" customHeight="1">
      <c r="A128" s="87" t="s">
        <v>164</v>
      </c>
      <c r="B128" s="85"/>
      <c r="C128" s="85"/>
      <c r="D128" s="85"/>
      <c r="E128" s="85"/>
      <c r="F128" s="85"/>
      <c r="G128" s="85"/>
      <c r="H128" s="85"/>
      <c r="I128" s="85"/>
    </row>
    <row r="129" spans="1:9" ht="12.75">
      <c r="A129" s="85"/>
      <c r="B129" s="85"/>
      <c r="C129" s="85"/>
      <c r="D129" s="85"/>
      <c r="E129" s="85"/>
      <c r="F129" s="85"/>
      <c r="G129" s="85"/>
      <c r="H129" s="85"/>
      <c r="I129" s="85"/>
    </row>
    <row r="131" spans="1:8" ht="22.5" customHeight="1">
      <c r="A131" s="90" t="s">
        <v>165</v>
      </c>
      <c r="B131" s="90"/>
      <c r="C131" s="90"/>
      <c r="D131" s="90"/>
      <c r="E131" s="90"/>
      <c r="F131" s="90"/>
      <c r="G131" s="90"/>
      <c r="H131" s="90"/>
    </row>
    <row r="132" spans="1:8" ht="21.75" customHeight="1">
      <c r="A132" s="90" t="s">
        <v>166</v>
      </c>
      <c r="B132" s="90"/>
      <c r="C132" s="90"/>
      <c r="D132" s="90"/>
      <c r="E132" s="90"/>
      <c r="F132" s="90"/>
      <c r="G132" s="90"/>
      <c r="H132" s="90"/>
    </row>
    <row r="133" spans="1:8" ht="12.75" customHeight="1">
      <c r="A133" s="90" t="s">
        <v>167</v>
      </c>
      <c r="B133" s="90"/>
      <c r="C133" s="90"/>
      <c r="D133" s="90"/>
      <c r="E133" s="90"/>
      <c r="F133" s="90"/>
      <c r="G133" s="90"/>
      <c r="H133" s="90"/>
    </row>
  </sheetData>
  <sheetProtection selectLockedCells="1" selectUnlockedCells="1"/>
  <mergeCells count="49">
    <mergeCell ref="A2:H2"/>
    <mergeCell ref="A4:A5"/>
    <mergeCell ref="B4:B5"/>
    <mergeCell ref="C4:C5"/>
    <mergeCell ref="D4:D5"/>
    <mergeCell ref="E4:H4"/>
    <mergeCell ref="A11:A12"/>
    <mergeCell ref="B11:B12"/>
    <mergeCell ref="C11:C12"/>
    <mergeCell ref="D11:D12"/>
    <mergeCell ref="E11:E12"/>
    <mergeCell ref="F11:F12"/>
    <mergeCell ref="G11:G12"/>
    <mergeCell ref="H11:H12"/>
    <mergeCell ref="A24:A25"/>
    <mergeCell ref="B24:B25"/>
    <mergeCell ref="C24:C25"/>
    <mergeCell ref="D24:D25"/>
    <mergeCell ref="E24:E25"/>
    <mergeCell ref="F24:F25"/>
    <mergeCell ref="G24:G25"/>
    <mergeCell ref="H24:H25"/>
    <mergeCell ref="A27:A28"/>
    <mergeCell ref="B27:B28"/>
    <mergeCell ref="C27:C28"/>
    <mergeCell ref="D27:D28"/>
    <mergeCell ref="E27:E28"/>
    <mergeCell ref="F27:F28"/>
    <mergeCell ref="G27:G28"/>
    <mergeCell ref="H27:H28"/>
    <mergeCell ref="B42:B43"/>
    <mergeCell ref="C42:C43"/>
    <mergeCell ref="A44:A47"/>
    <mergeCell ref="B44:B47"/>
    <mergeCell ref="C44:C47"/>
    <mergeCell ref="A67:A71"/>
    <mergeCell ref="B67:B71"/>
    <mergeCell ref="C67:C71"/>
    <mergeCell ref="C84:C86"/>
    <mergeCell ref="C88:C106"/>
    <mergeCell ref="A110:A111"/>
    <mergeCell ref="B110:B111"/>
    <mergeCell ref="C110:C111"/>
    <mergeCell ref="A112:A114"/>
    <mergeCell ref="B112:B114"/>
    <mergeCell ref="C112:C114"/>
    <mergeCell ref="A131:H131"/>
    <mergeCell ref="A132:H132"/>
    <mergeCell ref="A133:H133"/>
  </mergeCells>
  <printOptions/>
  <pageMargins left="0.19722222222222222" right="0.39375" top="0.39375" bottom="0.39375" header="0.5118055555555555" footer="0.5118055555555555"/>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22"/>
    <pageSetUpPr fitToPage="1"/>
  </sheetPr>
  <dimension ref="A2:I71"/>
  <sheetViews>
    <sheetView zoomScale="70" zoomScaleNormal="70" zoomScaleSheetLayoutView="100" workbookViewId="0" topLeftCell="A10">
      <selection activeCell="H39" sqref="H39"/>
    </sheetView>
  </sheetViews>
  <sheetFormatPr defaultColWidth="9.00390625" defaultRowHeight="12.75"/>
  <cols>
    <col min="1" max="1" width="7.50390625" style="25" customWidth="1"/>
    <col min="2" max="2" width="71.25390625" style="25" customWidth="1"/>
    <col min="3" max="4" width="8.875" style="25" customWidth="1"/>
    <col min="5" max="5" width="11.75390625" style="25" customWidth="1"/>
    <col min="6" max="6" width="14.50390625" style="25" customWidth="1"/>
    <col min="7" max="7" width="15.00390625" style="25" customWidth="1"/>
    <col min="8" max="8" width="13.625" style="25" customWidth="1"/>
    <col min="9" max="9" width="8.375" style="25" customWidth="1"/>
    <col min="10" max="16384" width="8.875" style="25" customWidth="1"/>
  </cols>
  <sheetData>
    <row r="2" spans="1:9" ht="15.75">
      <c r="A2" s="85"/>
      <c r="B2" s="144" t="s">
        <v>189</v>
      </c>
      <c r="C2" s="144"/>
      <c r="D2" s="144"/>
      <c r="E2" s="144"/>
      <c r="F2" s="144"/>
      <c r="G2" s="144"/>
      <c r="H2" s="144"/>
      <c r="I2" s="144"/>
    </row>
    <row r="3" spans="1:9" ht="12.75">
      <c r="A3" s="85"/>
      <c r="B3" s="85"/>
      <c r="C3" s="85"/>
      <c r="D3" s="85"/>
      <c r="E3" s="85"/>
      <c r="F3" s="85"/>
      <c r="G3" s="85"/>
      <c r="H3" s="85"/>
      <c r="I3" s="85"/>
    </row>
    <row r="4" spans="1:9" ht="12.75" customHeight="1">
      <c r="A4" s="57" t="s">
        <v>190</v>
      </c>
      <c r="B4" s="57" t="s">
        <v>45</v>
      </c>
      <c r="C4" s="145" t="s">
        <v>191</v>
      </c>
      <c r="D4" s="145" t="s">
        <v>192</v>
      </c>
      <c r="E4" s="145" t="s">
        <v>193</v>
      </c>
      <c r="F4" s="57" t="s">
        <v>49</v>
      </c>
      <c r="G4" s="57"/>
      <c r="H4" s="57"/>
      <c r="I4" s="57"/>
    </row>
    <row r="5" spans="1:9" ht="63" customHeight="1">
      <c r="A5" s="57"/>
      <c r="B5" s="57"/>
      <c r="C5" s="57"/>
      <c r="D5" s="145"/>
      <c r="E5" s="145"/>
      <c r="F5" s="145" t="s">
        <v>194</v>
      </c>
      <c r="G5" s="145" t="s">
        <v>195</v>
      </c>
      <c r="H5" s="145" t="s">
        <v>196</v>
      </c>
      <c r="I5" s="145" t="s">
        <v>53</v>
      </c>
    </row>
    <row r="6" spans="1:9" ht="12.75">
      <c r="A6" s="146">
        <v>1</v>
      </c>
      <c r="B6" s="57">
        <v>2</v>
      </c>
      <c r="C6" s="57">
        <v>3</v>
      </c>
      <c r="D6" s="57">
        <v>4</v>
      </c>
      <c r="E6" s="147" t="s">
        <v>197</v>
      </c>
      <c r="F6" s="57">
        <v>5</v>
      </c>
      <c r="G6" s="57">
        <v>6</v>
      </c>
      <c r="H6" s="57">
        <v>7</v>
      </c>
      <c r="I6" s="57">
        <v>8</v>
      </c>
    </row>
    <row r="7" spans="1:9" ht="15.75">
      <c r="A7" s="148">
        <v>1</v>
      </c>
      <c r="B7" s="149" t="s">
        <v>198</v>
      </c>
      <c r="C7" s="150" t="s">
        <v>199</v>
      </c>
      <c r="D7" s="68" t="s">
        <v>56</v>
      </c>
      <c r="E7" s="68" t="s">
        <v>56</v>
      </c>
      <c r="F7" s="111">
        <f>F8+F9+F10+F15</f>
        <v>25079432.88</v>
      </c>
      <c r="G7" s="111">
        <f>G8+G9+G10+G15</f>
        <v>19250800.000000004</v>
      </c>
      <c r="H7" s="111">
        <f>H8+H9+H10+H15</f>
        <v>18530900</v>
      </c>
      <c r="I7" s="111">
        <f>I8+I9+I10+I15</f>
        <v>0</v>
      </c>
    </row>
    <row r="8" spans="1:9" ht="114" customHeight="1">
      <c r="A8" s="146" t="s">
        <v>200</v>
      </c>
      <c r="B8" s="151" t="s">
        <v>201</v>
      </c>
      <c r="C8" s="57">
        <v>26100</v>
      </c>
      <c r="D8" s="57" t="s">
        <v>56</v>
      </c>
      <c r="E8" s="57" t="s">
        <v>56</v>
      </c>
      <c r="F8" s="61"/>
      <c r="G8" s="61"/>
      <c r="H8" s="61"/>
      <c r="I8" s="61"/>
    </row>
    <row r="9" spans="1:9" ht="47.25">
      <c r="A9" s="146" t="s">
        <v>202</v>
      </c>
      <c r="B9" s="151" t="s">
        <v>203</v>
      </c>
      <c r="C9" s="57">
        <v>26200</v>
      </c>
      <c r="D9" s="57" t="s">
        <v>56</v>
      </c>
      <c r="E9" s="57" t="s">
        <v>56</v>
      </c>
      <c r="F9" s="61"/>
      <c r="G9" s="61"/>
      <c r="H9" s="61"/>
      <c r="I9" s="61"/>
    </row>
    <row r="10" spans="1:9" ht="34.5" customHeight="1">
      <c r="A10" s="146" t="s">
        <v>204</v>
      </c>
      <c r="B10" s="151" t="s">
        <v>205</v>
      </c>
      <c r="C10" s="57">
        <v>26300</v>
      </c>
      <c r="D10" s="57" t="s">
        <v>56</v>
      </c>
      <c r="E10" s="57" t="s">
        <v>56</v>
      </c>
      <c r="F10" s="61">
        <f>F11+F14</f>
        <v>9819827.61</v>
      </c>
      <c r="G10" s="61">
        <f>G11+G14</f>
        <v>337531.01</v>
      </c>
      <c r="H10" s="61">
        <f>H11+H14</f>
        <v>0</v>
      </c>
      <c r="I10" s="61">
        <f>I11+I14</f>
        <v>0</v>
      </c>
    </row>
    <row r="11" spans="1:9" ht="24.75">
      <c r="A11" s="146" t="s">
        <v>206</v>
      </c>
      <c r="B11" s="151" t="s">
        <v>207</v>
      </c>
      <c r="C11" s="57">
        <v>26310</v>
      </c>
      <c r="D11" s="57" t="s">
        <v>56</v>
      </c>
      <c r="E11" s="57" t="s">
        <v>56</v>
      </c>
      <c r="F11" s="61">
        <v>9819827.61</v>
      </c>
      <c r="G11" s="61">
        <v>337531.01</v>
      </c>
      <c r="H11" s="61"/>
      <c r="I11" s="61"/>
    </row>
    <row r="12" spans="1:9" ht="15.75">
      <c r="A12" s="146"/>
      <c r="B12" s="151" t="s">
        <v>208</v>
      </c>
      <c r="C12" s="57" t="s">
        <v>209</v>
      </c>
      <c r="D12" s="57" t="s">
        <v>56</v>
      </c>
      <c r="E12" s="57"/>
      <c r="F12" s="61"/>
      <c r="G12" s="61"/>
      <c r="H12" s="61"/>
      <c r="I12" s="61"/>
    </row>
    <row r="13" spans="1:9" ht="15.75">
      <c r="A13" s="146"/>
      <c r="B13" s="151"/>
      <c r="C13" s="57"/>
      <c r="D13" s="57"/>
      <c r="E13" s="57"/>
      <c r="F13" s="61"/>
      <c r="G13" s="61"/>
      <c r="H13" s="61"/>
      <c r="I13" s="61"/>
    </row>
    <row r="14" spans="1:9" ht="15.75">
      <c r="A14" s="146" t="s">
        <v>210</v>
      </c>
      <c r="B14" s="151" t="s">
        <v>211</v>
      </c>
      <c r="C14" s="57">
        <v>26320</v>
      </c>
      <c r="D14" s="57" t="s">
        <v>56</v>
      </c>
      <c r="E14" s="57" t="s">
        <v>56</v>
      </c>
      <c r="F14" s="61"/>
      <c r="G14" s="61"/>
      <c r="H14" s="61"/>
      <c r="I14" s="61"/>
    </row>
    <row r="15" spans="1:9" ht="36">
      <c r="A15" s="146" t="s">
        <v>212</v>
      </c>
      <c r="B15" s="151" t="s">
        <v>213</v>
      </c>
      <c r="C15" s="57">
        <v>26400</v>
      </c>
      <c r="D15" s="57" t="s">
        <v>56</v>
      </c>
      <c r="E15" s="57"/>
      <c r="F15" s="61">
        <f>F16+F19+F25+F28+F31</f>
        <v>15259605.27</v>
      </c>
      <c r="G15" s="61">
        <f>G16+G19+G25+G28+G31</f>
        <v>18913268.990000002</v>
      </c>
      <c r="H15" s="61">
        <f>H16+H19+H25+H28+H31</f>
        <v>18530900</v>
      </c>
      <c r="I15" s="61">
        <f>I16+I19+I25+I28+I31</f>
        <v>0</v>
      </c>
    </row>
    <row r="16" spans="1:9" ht="47.25">
      <c r="A16" s="146" t="s">
        <v>214</v>
      </c>
      <c r="B16" s="151" t="s">
        <v>215</v>
      </c>
      <c r="C16" s="57">
        <v>26410</v>
      </c>
      <c r="D16" s="57" t="s">
        <v>56</v>
      </c>
      <c r="E16" s="57"/>
      <c r="F16" s="61">
        <f>F17</f>
        <v>5255050.92</v>
      </c>
      <c r="G16" s="61">
        <f>G17</f>
        <v>13096868.99</v>
      </c>
      <c r="H16" s="61">
        <f>H17</f>
        <v>12430100</v>
      </c>
      <c r="I16" s="61">
        <f>I17+I18</f>
        <v>0</v>
      </c>
    </row>
    <row r="17" spans="1:9" ht="24.75">
      <c r="A17" s="146" t="s">
        <v>216</v>
      </c>
      <c r="B17" s="151" t="s">
        <v>217</v>
      </c>
      <c r="C17" s="57">
        <v>26411</v>
      </c>
      <c r="D17" s="57" t="s">
        <v>56</v>
      </c>
      <c r="E17" s="57"/>
      <c r="F17" s="61">
        <f>5081450.92+173600</f>
        <v>5255050.92</v>
      </c>
      <c r="G17" s="61">
        <v>13096868.99</v>
      </c>
      <c r="H17" s="61">
        <v>12430100</v>
      </c>
      <c r="I17" s="61"/>
    </row>
    <row r="18" spans="1:9" ht="15.75">
      <c r="A18" s="146" t="s">
        <v>218</v>
      </c>
      <c r="B18" s="65" t="s">
        <v>219</v>
      </c>
      <c r="C18" s="57">
        <v>26412</v>
      </c>
      <c r="D18" s="57" t="s">
        <v>56</v>
      </c>
      <c r="E18" s="57"/>
      <c r="F18" s="61"/>
      <c r="G18" s="61"/>
      <c r="H18" s="61"/>
      <c r="I18" s="61"/>
    </row>
    <row r="19" spans="1:9" ht="39" customHeight="1">
      <c r="A19" s="146" t="s">
        <v>220</v>
      </c>
      <c r="B19" s="151" t="s">
        <v>221</v>
      </c>
      <c r="C19" s="57">
        <v>26420</v>
      </c>
      <c r="D19" s="57" t="s">
        <v>56</v>
      </c>
      <c r="E19" s="57"/>
      <c r="F19" s="61">
        <f>SUM(F20)</f>
        <v>6508900</v>
      </c>
      <c r="G19" s="61">
        <f>G20+G24</f>
        <v>2097200</v>
      </c>
      <c r="H19" s="61">
        <f>H20+H24</f>
        <v>2164200</v>
      </c>
      <c r="I19" s="61">
        <f>I20+I24</f>
        <v>0</v>
      </c>
    </row>
    <row r="20" spans="1:9" ht="24.75">
      <c r="A20" s="146" t="s">
        <v>222</v>
      </c>
      <c r="B20" s="151" t="s">
        <v>217</v>
      </c>
      <c r="C20" s="57">
        <v>26421</v>
      </c>
      <c r="D20" s="57" t="s">
        <v>56</v>
      </c>
      <c r="E20" s="57"/>
      <c r="F20" s="61">
        <v>6508900</v>
      </c>
      <c r="G20" s="61">
        <v>2097200</v>
      </c>
      <c r="H20" s="61">
        <v>2164200</v>
      </c>
      <c r="I20" s="61"/>
    </row>
    <row r="21" spans="1:9" ht="24.75">
      <c r="A21" s="146" t="s">
        <v>223</v>
      </c>
      <c r="B21" s="151" t="s">
        <v>224</v>
      </c>
      <c r="C21" s="57" t="s">
        <v>225</v>
      </c>
      <c r="D21" s="57">
        <v>2021</v>
      </c>
      <c r="E21" s="57" t="s">
        <v>226</v>
      </c>
      <c r="F21" s="61"/>
      <c r="G21" s="61"/>
      <c r="H21" s="61"/>
      <c r="I21" s="61"/>
    </row>
    <row r="22" spans="1:9" ht="24.75">
      <c r="A22" s="146" t="s">
        <v>227</v>
      </c>
      <c r="B22" s="152" t="s">
        <v>228</v>
      </c>
      <c r="C22" s="57" t="s">
        <v>229</v>
      </c>
      <c r="D22" s="57">
        <v>2022</v>
      </c>
      <c r="E22" s="57" t="s">
        <v>226</v>
      </c>
      <c r="F22" s="61"/>
      <c r="G22" s="61"/>
      <c r="H22" s="61"/>
      <c r="I22" s="61"/>
    </row>
    <row r="23" spans="1:9" ht="24.75">
      <c r="A23" s="146" t="s">
        <v>230</v>
      </c>
      <c r="B23" s="152" t="s">
        <v>228</v>
      </c>
      <c r="C23" s="57" t="s">
        <v>231</v>
      </c>
      <c r="D23" s="57">
        <v>2023</v>
      </c>
      <c r="E23" s="57" t="s">
        <v>226</v>
      </c>
      <c r="F23" s="61"/>
      <c r="G23" s="61"/>
      <c r="H23" s="61"/>
      <c r="I23" s="61"/>
    </row>
    <row r="24" spans="1:9" ht="15.75">
      <c r="A24" s="146" t="s">
        <v>232</v>
      </c>
      <c r="B24" s="65" t="s">
        <v>233</v>
      </c>
      <c r="C24" s="57">
        <v>26422</v>
      </c>
      <c r="D24" s="57" t="s">
        <v>56</v>
      </c>
      <c r="E24" s="57"/>
      <c r="F24" s="61"/>
      <c r="G24" s="61"/>
      <c r="H24" s="61"/>
      <c r="I24" s="61"/>
    </row>
    <row r="25" spans="1:9" ht="15.75">
      <c r="A25" s="146" t="s">
        <v>234</v>
      </c>
      <c r="B25" s="65" t="s">
        <v>235</v>
      </c>
      <c r="C25" s="57">
        <v>26430</v>
      </c>
      <c r="D25" s="57" t="s">
        <v>56</v>
      </c>
      <c r="E25" s="57"/>
      <c r="F25" s="61">
        <f>SUM(F26)</f>
        <v>0</v>
      </c>
      <c r="G25" s="61"/>
      <c r="H25" s="61"/>
      <c r="I25" s="61"/>
    </row>
    <row r="26" spans="1:9" ht="15.75">
      <c r="A26" s="146"/>
      <c r="B26" s="151" t="s">
        <v>208</v>
      </c>
      <c r="C26" s="57" t="s">
        <v>236</v>
      </c>
      <c r="D26" s="57" t="s">
        <v>56</v>
      </c>
      <c r="E26" s="57"/>
      <c r="F26" s="61">
        <v>0</v>
      </c>
      <c r="G26" s="61"/>
      <c r="H26" s="61"/>
      <c r="I26" s="61"/>
    </row>
    <row r="27" spans="1:9" ht="15.75">
      <c r="A27" s="146"/>
      <c r="B27" s="151"/>
      <c r="C27" s="57"/>
      <c r="D27" s="57"/>
      <c r="E27" s="57"/>
      <c r="F27" s="61"/>
      <c r="G27" s="61"/>
      <c r="H27" s="61"/>
      <c r="I27" s="61"/>
    </row>
    <row r="28" spans="1:9" ht="15.75">
      <c r="A28" s="146" t="s">
        <v>237</v>
      </c>
      <c r="B28" s="65" t="s">
        <v>238</v>
      </c>
      <c r="C28" s="57">
        <v>26440</v>
      </c>
      <c r="D28" s="57" t="s">
        <v>56</v>
      </c>
      <c r="E28" s="57"/>
      <c r="F28" s="61">
        <f>F29+F30</f>
        <v>0</v>
      </c>
      <c r="G28" s="61">
        <f>G29+G30</f>
        <v>0</v>
      </c>
      <c r="H28" s="61">
        <f>H29+H30</f>
        <v>0</v>
      </c>
      <c r="I28" s="61">
        <f>I29+I30</f>
        <v>0</v>
      </c>
    </row>
    <row r="29" spans="1:9" ht="24.75">
      <c r="A29" s="146" t="s">
        <v>239</v>
      </c>
      <c r="B29" s="151" t="s">
        <v>217</v>
      </c>
      <c r="C29" s="57">
        <v>26441</v>
      </c>
      <c r="D29" s="57" t="s">
        <v>56</v>
      </c>
      <c r="E29" s="57"/>
      <c r="F29" s="61"/>
      <c r="G29" s="61"/>
      <c r="H29" s="61"/>
      <c r="I29" s="61"/>
    </row>
    <row r="30" spans="1:9" ht="15.75">
      <c r="A30" s="146" t="s">
        <v>240</v>
      </c>
      <c r="B30" s="65" t="s">
        <v>219</v>
      </c>
      <c r="C30" s="57">
        <v>26442</v>
      </c>
      <c r="D30" s="57" t="s">
        <v>56</v>
      </c>
      <c r="E30" s="57"/>
      <c r="F30" s="61"/>
      <c r="G30" s="61"/>
      <c r="H30" s="61"/>
      <c r="I30" s="61"/>
    </row>
    <row r="31" spans="1:9" ht="15.75">
      <c r="A31" s="146" t="s">
        <v>241</v>
      </c>
      <c r="B31" s="65" t="s">
        <v>242</v>
      </c>
      <c r="C31" s="57">
        <v>26450</v>
      </c>
      <c r="D31" s="65"/>
      <c r="E31" s="57"/>
      <c r="F31" s="61">
        <f>F32</f>
        <v>3495654.35</v>
      </c>
      <c r="G31" s="61">
        <f>G32</f>
        <v>3719200</v>
      </c>
      <c r="H31" s="61">
        <f>H32</f>
        <v>3936600</v>
      </c>
      <c r="I31" s="61"/>
    </row>
    <row r="32" spans="1:9" ht="24.75">
      <c r="A32" s="146" t="s">
        <v>243</v>
      </c>
      <c r="B32" s="151" t="s">
        <v>217</v>
      </c>
      <c r="C32" s="57">
        <v>26451</v>
      </c>
      <c r="D32" s="65"/>
      <c r="E32" s="57"/>
      <c r="F32" s="61">
        <v>3495654.35</v>
      </c>
      <c r="G32" s="61">
        <v>3719200</v>
      </c>
      <c r="H32" s="61">
        <v>3936600</v>
      </c>
      <c r="I32" s="61"/>
    </row>
    <row r="33" spans="1:9" ht="15.75">
      <c r="A33" s="146"/>
      <c r="B33" s="151" t="s">
        <v>208</v>
      </c>
      <c r="C33" s="57" t="s">
        <v>244</v>
      </c>
      <c r="D33" s="72" t="s">
        <v>56</v>
      </c>
      <c r="E33" s="72"/>
      <c r="F33" s="61"/>
      <c r="G33" s="61"/>
      <c r="H33" s="61"/>
      <c r="I33" s="61"/>
    </row>
    <row r="34" spans="1:9" ht="15.75">
      <c r="A34" s="146"/>
      <c r="B34" s="151"/>
      <c r="C34" s="57"/>
      <c r="D34" s="72"/>
      <c r="E34" s="57"/>
      <c r="F34" s="61"/>
      <c r="G34" s="61"/>
      <c r="H34" s="61"/>
      <c r="I34" s="61"/>
    </row>
    <row r="35" spans="1:9" ht="15.75">
      <c r="A35" s="146" t="s">
        <v>245</v>
      </c>
      <c r="B35" s="65" t="s">
        <v>219</v>
      </c>
      <c r="C35" s="57">
        <v>26452</v>
      </c>
      <c r="D35" s="65"/>
      <c r="E35" s="57"/>
      <c r="F35" s="61"/>
      <c r="G35" s="61"/>
      <c r="H35" s="61"/>
      <c r="I35" s="61"/>
    </row>
    <row r="36" spans="1:9" ht="25.5" customHeight="1">
      <c r="A36" s="146" t="s">
        <v>246</v>
      </c>
      <c r="B36" s="153" t="s">
        <v>247</v>
      </c>
      <c r="C36" s="57">
        <v>26500</v>
      </c>
      <c r="D36" s="65"/>
      <c r="E36" s="57"/>
      <c r="F36" s="61">
        <f>SUM(F37:F43)</f>
        <v>15259605.27</v>
      </c>
      <c r="G36" s="61">
        <f>SUM(G37:G43)</f>
        <v>18913268.990000002</v>
      </c>
      <c r="H36" s="61">
        <f>SUM(H37:H43)</f>
        <v>18530900</v>
      </c>
      <c r="I36" s="61"/>
    </row>
    <row r="37" spans="1:9" ht="14.25">
      <c r="A37" s="154" t="s">
        <v>248</v>
      </c>
      <c r="B37" s="155" t="s">
        <v>249</v>
      </c>
      <c r="C37" s="57" t="s">
        <v>250</v>
      </c>
      <c r="D37" s="103">
        <v>2022</v>
      </c>
      <c r="E37" s="103"/>
      <c r="F37" s="61">
        <f>25086005.27-10000000+173600</f>
        <v>15259605.27</v>
      </c>
      <c r="G37" s="61">
        <v>11479868.99</v>
      </c>
      <c r="H37" s="61"/>
      <c r="I37" s="61"/>
    </row>
    <row r="38" spans="1:9" ht="14.25">
      <c r="A38" s="154"/>
      <c r="B38" s="156"/>
      <c r="C38" s="57"/>
      <c r="D38" s="103"/>
      <c r="E38" s="103"/>
      <c r="F38" s="61"/>
      <c r="G38" s="61"/>
      <c r="H38" s="61"/>
      <c r="I38" s="61"/>
    </row>
    <row r="39" spans="1:9" ht="15.75">
      <c r="A39" s="154" t="s">
        <v>251</v>
      </c>
      <c r="B39" s="156"/>
      <c r="C39" s="57"/>
      <c r="D39" s="103">
        <v>2023</v>
      </c>
      <c r="E39" s="103"/>
      <c r="F39" s="61"/>
      <c r="G39" s="61">
        <v>7433400</v>
      </c>
      <c r="H39" s="61">
        <v>3300000</v>
      </c>
      <c r="I39" s="61"/>
    </row>
    <row r="40" spans="1:9" ht="15.75">
      <c r="A40" s="154" t="s">
        <v>252</v>
      </c>
      <c r="B40" s="156"/>
      <c r="C40" s="57"/>
      <c r="D40" s="103">
        <v>2024</v>
      </c>
      <c r="E40" s="103"/>
      <c r="F40" s="61"/>
      <c r="G40" s="61"/>
      <c r="H40" s="61">
        <v>15230900</v>
      </c>
      <c r="I40" s="61"/>
    </row>
    <row r="41" spans="1:9" ht="24.75">
      <c r="A41" s="154" t="s">
        <v>253</v>
      </c>
      <c r="B41" s="152" t="s">
        <v>228</v>
      </c>
      <c r="C41" s="57"/>
      <c r="D41" s="103">
        <v>2022</v>
      </c>
      <c r="E41" s="57" t="s">
        <v>226</v>
      </c>
      <c r="F41" s="61"/>
      <c r="G41" s="61"/>
      <c r="H41" s="61"/>
      <c r="I41" s="61"/>
    </row>
    <row r="42" spans="1:9" ht="24.75">
      <c r="A42" s="154" t="s">
        <v>254</v>
      </c>
      <c r="B42" s="152" t="s">
        <v>228</v>
      </c>
      <c r="C42" s="57"/>
      <c r="D42" s="103">
        <v>2023</v>
      </c>
      <c r="E42" s="57" t="s">
        <v>226</v>
      </c>
      <c r="F42" s="61"/>
      <c r="G42" s="61"/>
      <c r="H42" s="61"/>
      <c r="I42" s="61"/>
    </row>
    <row r="43" spans="1:9" ht="24.75">
      <c r="A43" s="154" t="s">
        <v>255</v>
      </c>
      <c r="B43" s="152" t="s">
        <v>228</v>
      </c>
      <c r="C43" s="57"/>
      <c r="D43" s="103">
        <v>2024</v>
      </c>
      <c r="E43" s="57" t="s">
        <v>226</v>
      </c>
      <c r="F43" s="61"/>
      <c r="G43" s="61"/>
      <c r="H43" s="61"/>
      <c r="I43" s="61"/>
    </row>
    <row r="44" spans="1:9" ht="24.75">
      <c r="A44" s="72">
        <v>3</v>
      </c>
      <c r="B44" s="151" t="s">
        <v>256</v>
      </c>
      <c r="C44" s="57">
        <v>26600</v>
      </c>
      <c r="D44" s="65"/>
      <c r="E44" s="57"/>
      <c r="F44" s="61"/>
      <c r="G44" s="61"/>
      <c r="H44" s="61"/>
      <c r="I44" s="61"/>
    </row>
    <row r="45" spans="1:9" ht="14.25">
      <c r="A45" s="103"/>
      <c r="B45" s="155" t="s">
        <v>249</v>
      </c>
      <c r="C45" s="57">
        <v>26610</v>
      </c>
      <c r="D45" s="103"/>
      <c r="E45" s="103"/>
      <c r="F45" s="61"/>
      <c r="G45" s="61"/>
      <c r="H45" s="61"/>
      <c r="I45" s="61"/>
    </row>
    <row r="46" spans="1:9" ht="14.25">
      <c r="A46" s="103"/>
      <c r="B46" s="156"/>
      <c r="C46" s="57"/>
      <c r="D46" s="103"/>
      <c r="E46" s="103"/>
      <c r="F46" s="61"/>
      <c r="G46" s="61"/>
      <c r="H46" s="61"/>
      <c r="I46" s="61"/>
    </row>
    <row r="47" spans="1:9" ht="12.75">
      <c r="A47" s="85"/>
      <c r="B47" s="85"/>
      <c r="C47" s="85"/>
      <c r="D47" s="85"/>
      <c r="E47" s="85"/>
      <c r="F47" s="85"/>
      <c r="G47" s="85"/>
      <c r="H47" s="85"/>
      <c r="I47" s="85"/>
    </row>
    <row r="48" spans="1:9" ht="14.25">
      <c r="A48" s="85"/>
      <c r="B48" s="85" t="s">
        <v>257</v>
      </c>
      <c r="C48" s="85"/>
      <c r="D48" s="85"/>
      <c r="E48" s="85"/>
      <c r="F48" s="85"/>
      <c r="G48" s="85"/>
      <c r="H48" s="85"/>
      <c r="I48" s="85"/>
    </row>
    <row r="49" spans="1:9" ht="9.75" customHeight="1">
      <c r="A49" s="85"/>
      <c r="B49" s="87" t="s">
        <v>162</v>
      </c>
      <c r="C49" s="85"/>
      <c r="D49" s="85"/>
      <c r="E49" s="85"/>
      <c r="F49" s="85"/>
      <c r="G49" s="85"/>
      <c r="H49" s="85"/>
      <c r="I49" s="85"/>
    </row>
    <row r="50" spans="1:9" ht="14.25">
      <c r="A50" s="85"/>
      <c r="B50" s="85"/>
      <c r="C50" s="85"/>
      <c r="D50" s="85"/>
      <c r="E50" s="85"/>
      <c r="F50" s="85"/>
      <c r="G50" s="85"/>
      <c r="H50" s="85"/>
      <c r="I50" s="85"/>
    </row>
    <row r="51" spans="1:9" ht="10.5" customHeight="1">
      <c r="A51" s="85"/>
      <c r="B51" s="87"/>
      <c r="C51" s="85"/>
      <c r="D51" s="85"/>
      <c r="E51" s="85"/>
      <c r="F51" s="85"/>
      <c r="G51" s="85"/>
      <c r="H51" s="85"/>
      <c r="I51" s="85"/>
    </row>
    <row r="52" spans="1:9" ht="14.25">
      <c r="A52" s="85"/>
      <c r="B52" s="88" t="s">
        <v>176</v>
      </c>
      <c r="C52" s="85"/>
      <c r="D52" s="85"/>
      <c r="E52" s="85"/>
      <c r="F52" s="85"/>
      <c r="G52" s="85"/>
      <c r="H52" s="85"/>
      <c r="I52" s="85"/>
    </row>
    <row r="53" spans="1:9" ht="10.5" customHeight="1">
      <c r="A53" s="85"/>
      <c r="B53" s="87" t="s">
        <v>164</v>
      </c>
      <c r="C53" s="85"/>
      <c r="D53" s="85"/>
      <c r="E53" s="85"/>
      <c r="F53" s="85"/>
      <c r="G53" s="85"/>
      <c r="H53" s="85"/>
      <c r="I53" s="85"/>
    </row>
    <row r="54" spans="1:9" ht="12.75">
      <c r="A54" s="85"/>
      <c r="B54" s="85"/>
      <c r="C54" s="85"/>
      <c r="D54" s="85"/>
      <c r="E54" s="85"/>
      <c r="F54" s="85"/>
      <c r="G54" s="85"/>
      <c r="H54" s="85"/>
      <c r="I54" s="85"/>
    </row>
    <row r="55" spans="1:9" ht="12.75" hidden="1">
      <c r="A55" s="157" t="s">
        <v>258</v>
      </c>
      <c r="B55" s="157"/>
      <c r="C55" s="85"/>
      <c r="D55" s="85"/>
      <c r="E55" s="85"/>
      <c r="F55" s="85"/>
      <c r="G55" s="85"/>
      <c r="H55" s="85"/>
      <c r="I55" s="85"/>
    </row>
    <row r="56" spans="1:9" ht="12.75" hidden="1">
      <c r="A56" s="158"/>
      <c r="B56" s="159"/>
      <c r="C56" s="85"/>
      <c r="D56" s="85"/>
      <c r="E56" s="85"/>
      <c r="F56" s="85"/>
      <c r="G56" s="85"/>
      <c r="H56" s="85"/>
      <c r="I56" s="85"/>
    </row>
    <row r="57" spans="1:9" ht="9" customHeight="1" hidden="1">
      <c r="A57" s="160"/>
      <c r="B57" s="161" t="s">
        <v>259</v>
      </c>
      <c r="C57" s="85"/>
      <c r="D57" s="85"/>
      <c r="E57" s="85"/>
      <c r="F57" s="85"/>
      <c r="G57" s="85"/>
      <c r="H57" s="85"/>
      <c r="I57" s="85"/>
    </row>
    <row r="58" spans="1:9" ht="12.75" hidden="1">
      <c r="A58" s="160" t="s">
        <v>260</v>
      </c>
      <c r="B58" s="162"/>
      <c r="C58" s="85"/>
      <c r="D58" s="85"/>
      <c r="E58" s="85"/>
      <c r="F58" s="85"/>
      <c r="G58" s="85"/>
      <c r="H58" s="85"/>
      <c r="I58" s="85"/>
    </row>
    <row r="59" spans="1:9" ht="9" customHeight="1" hidden="1">
      <c r="A59" s="163" t="s">
        <v>261</v>
      </c>
      <c r="B59" s="163"/>
      <c r="C59" s="85"/>
      <c r="D59" s="85"/>
      <c r="E59" s="85"/>
      <c r="F59" s="85"/>
      <c r="G59" s="85"/>
      <c r="H59" s="85"/>
      <c r="I59" s="85"/>
    </row>
    <row r="60" spans="1:9" ht="13.5" customHeight="1" hidden="1">
      <c r="A60" s="164"/>
      <c r="B60" s="165"/>
      <c r="C60" s="85"/>
      <c r="D60" s="85"/>
      <c r="E60" s="85"/>
      <c r="F60" s="85"/>
      <c r="G60" s="85"/>
      <c r="H60" s="85"/>
      <c r="I60" s="85"/>
    </row>
    <row r="61" spans="1:9" ht="13.5" customHeight="1" hidden="1">
      <c r="A61" s="166" t="s">
        <v>262</v>
      </c>
      <c r="B61" s="167"/>
      <c r="C61" s="85"/>
      <c r="D61" s="85"/>
      <c r="E61" s="85"/>
      <c r="F61" s="85"/>
      <c r="G61" s="85"/>
      <c r="H61" s="85"/>
      <c r="I61" s="85"/>
    </row>
    <row r="62" spans="1:9" ht="13.5" customHeight="1">
      <c r="A62" s="168"/>
      <c r="B62" s="168"/>
      <c r="C62" s="85"/>
      <c r="D62" s="85"/>
      <c r="E62" s="85"/>
      <c r="F62" s="85"/>
      <c r="G62" s="85"/>
      <c r="H62" s="85"/>
      <c r="I62" s="85"/>
    </row>
    <row r="63" spans="1:9" ht="13.5" customHeight="1">
      <c r="A63" s="85"/>
      <c r="B63" s="85"/>
      <c r="C63" s="85"/>
      <c r="D63" s="85"/>
      <c r="E63" s="85"/>
      <c r="F63" s="85"/>
      <c r="G63" s="85"/>
      <c r="H63" s="85"/>
      <c r="I63" s="85"/>
    </row>
    <row r="64" spans="1:9" ht="21.75" customHeight="1">
      <c r="A64" s="169" t="s">
        <v>263</v>
      </c>
      <c r="B64" s="169"/>
      <c r="C64" s="169"/>
      <c r="D64" s="169"/>
      <c r="E64" s="169"/>
      <c r="F64" s="169"/>
      <c r="G64" s="169"/>
      <c r="H64" s="169"/>
      <c r="I64" s="169"/>
    </row>
    <row r="65" spans="1:9" ht="59.25" customHeight="1">
      <c r="A65" s="170" t="s">
        <v>264</v>
      </c>
      <c r="B65" s="170"/>
      <c r="C65" s="170"/>
      <c r="D65" s="170"/>
      <c r="E65" s="170"/>
      <c r="F65" s="170"/>
      <c r="G65" s="170"/>
      <c r="H65" s="170"/>
      <c r="I65" s="170"/>
    </row>
    <row r="66" spans="1:9" ht="52.5" customHeight="1">
      <c r="A66" s="90" t="s">
        <v>265</v>
      </c>
      <c r="B66" s="90"/>
      <c r="C66" s="90"/>
      <c r="D66" s="90"/>
      <c r="E66" s="90"/>
      <c r="F66" s="90"/>
      <c r="G66" s="90"/>
      <c r="H66" s="90"/>
      <c r="I66" s="90"/>
    </row>
    <row r="67" spans="1:9" ht="24.75" customHeight="1">
      <c r="A67" s="90" t="s">
        <v>266</v>
      </c>
      <c r="B67" s="90"/>
      <c r="C67" s="90"/>
      <c r="D67" s="90"/>
      <c r="E67" s="90"/>
      <c r="F67" s="90"/>
      <c r="G67" s="90"/>
      <c r="H67" s="90"/>
      <c r="I67" s="90"/>
    </row>
    <row r="68" spans="1:9" ht="12.75" customHeight="1">
      <c r="A68" s="90" t="s">
        <v>267</v>
      </c>
      <c r="B68" s="90"/>
      <c r="C68" s="90"/>
      <c r="D68" s="90"/>
      <c r="E68" s="90"/>
      <c r="F68" s="90"/>
      <c r="G68" s="90"/>
      <c r="H68" s="90"/>
      <c r="I68" s="90"/>
    </row>
    <row r="69" spans="1:9" ht="12.75" customHeight="1">
      <c r="A69" s="90" t="s">
        <v>268</v>
      </c>
      <c r="B69" s="90"/>
      <c r="C69" s="90"/>
      <c r="D69" s="90"/>
      <c r="E69" s="90"/>
      <c r="F69" s="90"/>
      <c r="G69" s="90"/>
      <c r="H69" s="90"/>
      <c r="I69" s="90"/>
    </row>
    <row r="70" spans="1:9" ht="12.75" customHeight="1">
      <c r="A70" s="90" t="s">
        <v>269</v>
      </c>
      <c r="B70" s="90"/>
      <c r="C70" s="90"/>
      <c r="D70" s="90"/>
      <c r="E70" s="90"/>
      <c r="F70" s="90"/>
      <c r="G70" s="90"/>
      <c r="H70" s="90"/>
      <c r="I70" s="90"/>
    </row>
    <row r="71" spans="1:9" ht="24" customHeight="1">
      <c r="A71" s="90" t="s">
        <v>270</v>
      </c>
      <c r="B71" s="90"/>
      <c r="C71" s="90"/>
      <c r="D71" s="90"/>
      <c r="E71" s="90"/>
      <c r="F71" s="90"/>
      <c r="G71" s="90"/>
      <c r="H71" s="90"/>
      <c r="I71" s="90"/>
    </row>
  </sheetData>
  <sheetProtection selectLockedCells="1" selectUnlockedCells="1"/>
  <mergeCells count="33">
    <mergeCell ref="B2:I2"/>
    <mergeCell ref="A4:A5"/>
    <mergeCell ref="B4:B5"/>
    <mergeCell ref="C4:C5"/>
    <mergeCell ref="D4:D5"/>
    <mergeCell ref="E4:E5"/>
    <mergeCell ref="F4:I4"/>
    <mergeCell ref="A37:A38"/>
    <mergeCell ref="C37:C38"/>
    <mergeCell ref="D37:D38"/>
    <mergeCell ref="E37:E38"/>
    <mergeCell ref="F37:F38"/>
    <mergeCell ref="G37:G38"/>
    <mergeCell ref="H37:H38"/>
    <mergeCell ref="I37:I38"/>
    <mergeCell ref="A45:A46"/>
    <mergeCell ref="C45:C46"/>
    <mergeCell ref="D45:D46"/>
    <mergeCell ref="E45:E46"/>
    <mergeCell ref="F45:F46"/>
    <mergeCell ref="G45:G46"/>
    <mergeCell ref="H45:H46"/>
    <mergeCell ref="I45:I46"/>
    <mergeCell ref="A55:B55"/>
    <mergeCell ref="A59:B59"/>
    <mergeCell ref="A64:I64"/>
    <mergeCell ref="A65:I65"/>
    <mergeCell ref="A66:I66"/>
    <mergeCell ref="A67:I67"/>
    <mergeCell ref="A68:I68"/>
    <mergeCell ref="A69:I69"/>
    <mergeCell ref="A70:I70"/>
    <mergeCell ref="A71:I71"/>
  </mergeCells>
  <printOptions/>
  <pageMargins left="0.18958333333333333" right="0.1388888888888889" top="0.39375" bottom="0.393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2022-03-03T08:22:25Z</cp:lastPrinted>
  <dcterms:created xsi:type="dcterms:W3CDTF">2011-01-11T10:25:48Z</dcterms:created>
  <dcterms:modified xsi:type="dcterms:W3CDTF">2022-06-22T07:33:10Z</dcterms:modified>
  <cp:category/>
  <cp:version/>
  <cp:contentType/>
  <cp:contentStatus/>
  <cp:revision>103</cp:revision>
</cp:coreProperties>
</file>